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5" yWindow="360" windowWidth="9690" windowHeight="6240" tabRatio="371" firstSheet="1" activeTab="1"/>
  </bookViews>
  <sheets>
    <sheet name="prev_year_R1" sheetId="1" state="hidden" r:id="rId1"/>
    <sheet name="2013" sheetId="2" r:id="rId2"/>
    <sheet name="Points Codes" sheetId="3" r:id="rId3"/>
  </sheets>
  <definedNames>
    <definedName name="prev_L67_R1">'prev_year_R1'!$A$3:$C$1000</definedName>
    <definedName name="_xlnm.Print_Area" localSheetId="1">'2013'!$A$1:$K$451</definedName>
  </definedNames>
  <calcPr fullCalcOnLoad="1"/>
</workbook>
</file>

<file path=xl/sharedStrings.xml><?xml version="1.0" encoding="utf-8"?>
<sst xmlns="http://schemas.openxmlformats.org/spreadsheetml/2006/main" count="2058" uniqueCount="1129">
  <si>
    <t>Course Code</t>
  </si>
  <si>
    <t>INSTITUTION and COURSE</t>
  </si>
  <si>
    <t>2010_Round 1</t>
  </si>
  <si>
    <t>Round 1</t>
  </si>
  <si>
    <t>Level 7/6</t>
  </si>
  <si>
    <t>The details  given are for general information only and do not form part of any contract. They are not intended for use in determining whether any individual applicant is or is not entitled to an offer of a higher education place</t>
  </si>
  <si>
    <t>*</t>
  </si>
  <si>
    <t>Not all on this points score were offered places</t>
  </si>
  <si>
    <t>#</t>
  </si>
  <si>
    <t>Test / Interview / Portfolio</t>
  </si>
  <si>
    <t>AQA</t>
  </si>
  <si>
    <t>All qualified applicants</t>
  </si>
  <si>
    <t xml:space="preserve"> +</t>
  </si>
  <si>
    <t>Includes Project / Portfolio Score</t>
  </si>
  <si>
    <t>v</t>
  </si>
  <si>
    <t>In a new competition for available places not all applicants were offered</t>
  </si>
  <si>
    <t>2011_Round 1</t>
  </si>
  <si>
    <t>Diff 2010 to 2011</t>
  </si>
  <si>
    <t>2010 Round 1</t>
  </si>
  <si>
    <t>ADMISSION DATA 2010</t>
  </si>
  <si>
    <t xml:space="preserve"> </t>
  </si>
  <si>
    <t>ATHLONE IT</t>
  </si>
  <si>
    <t>AL001</t>
  </si>
  <si>
    <t xml:space="preserve">Business                                                    </t>
  </si>
  <si>
    <t>AL002</t>
  </si>
  <si>
    <t xml:space="preserve">Culinary Arts                                               </t>
  </si>
  <si>
    <t>AL003</t>
  </si>
  <si>
    <t xml:space="preserve">Office Management                                           </t>
  </si>
  <si>
    <t>AL004</t>
  </si>
  <si>
    <t xml:space="preserve">Bar Supervision                                             </t>
  </si>
  <si>
    <t>AL006</t>
  </si>
  <si>
    <t xml:space="preserve">Applied Social Studies in Social Care                       </t>
  </si>
  <si>
    <t>AL007</t>
  </si>
  <si>
    <t xml:space="preserve">Childcare Supervisory Management                            </t>
  </si>
  <si>
    <t>AL008</t>
  </si>
  <si>
    <t xml:space="preserve">Hotel and Leisure Management                                </t>
  </si>
  <si>
    <t>AL010</t>
  </si>
  <si>
    <t xml:space="preserve">Mechanical Engineering                                      </t>
  </si>
  <si>
    <t>AL011</t>
  </si>
  <si>
    <t xml:space="preserve">Electronics and Computer Engineering                        </t>
  </si>
  <si>
    <t>AL013</t>
  </si>
  <si>
    <t xml:space="preserve">Civil Engineering                                           </t>
  </si>
  <si>
    <t>AL014</t>
  </si>
  <si>
    <t xml:space="preserve">Sustainable Construction                                    </t>
  </si>
  <si>
    <t>AL015</t>
  </si>
  <si>
    <t xml:space="preserve">Construction Studies                                        </t>
  </si>
  <si>
    <t>AL016</t>
  </si>
  <si>
    <t xml:space="preserve">Science (Bioscience/Chemistry)                              </t>
  </si>
  <si>
    <t>AL017</t>
  </si>
  <si>
    <t xml:space="preserve">Spa Management                                              </t>
  </si>
  <si>
    <t>AL020</t>
  </si>
  <si>
    <t xml:space="preserve">Design (Communications)                                     </t>
  </si>
  <si>
    <t>565+</t>
  </si>
  <si>
    <t>AL021</t>
  </si>
  <si>
    <t xml:space="preserve">Biotechnology                                               </t>
  </si>
  <si>
    <t>AL022</t>
  </si>
  <si>
    <t xml:space="preserve">Business Computing                                          </t>
  </si>
  <si>
    <t>AL023</t>
  </si>
  <si>
    <t xml:space="preserve">Accounting Technician                                       </t>
  </si>
  <si>
    <t>AL024</t>
  </si>
  <si>
    <t xml:space="preserve">Engineering - Mechatronics                                  </t>
  </si>
  <si>
    <t>AL025</t>
  </si>
  <si>
    <t xml:space="preserve">Business (Equine Studies)                                   </t>
  </si>
  <si>
    <t>AL027</t>
  </si>
  <si>
    <t xml:space="preserve">Business (Sport and Recreation)                             </t>
  </si>
  <si>
    <t>AL028</t>
  </si>
  <si>
    <t xml:space="preserve">Front Office and Tourism Management                         </t>
  </si>
  <si>
    <t>AL029</t>
  </si>
  <si>
    <t xml:space="preserve">Veterinary Nursing                                          </t>
  </si>
  <si>
    <t>415*</t>
  </si>
  <si>
    <t>AL041</t>
  </si>
  <si>
    <t xml:space="preserve">Pharmacy Technician                                         </t>
  </si>
  <si>
    <t>AL042</t>
  </si>
  <si>
    <t xml:space="preserve">Dental Nursing                                              </t>
  </si>
  <si>
    <t>AL043</t>
  </si>
  <si>
    <t xml:space="preserve">Music and Instrument Technology                             </t>
  </si>
  <si>
    <t>AL046</t>
  </si>
  <si>
    <t xml:space="preserve">Mobile Communications and Electronics                       </t>
  </si>
  <si>
    <t>AL047</t>
  </si>
  <si>
    <t xml:space="preserve">Computer Network Administration                             </t>
  </si>
  <si>
    <t>AL048</t>
  </si>
  <si>
    <t xml:space="preserve">Mechanical Engineering and Renewable Energies               </t>
  </si>
  <si>
    <t>CARLOW COLLEGE</t>
  </si>
  <si>
    <t>PC402</t>
  </si>
  <si>
    <t xml:space="preserve">Humanities                                                  </t>
  </si>
  <si>
    <t>PC404</t>
  </si>
  <si>
    <t xml:space="preserve">IT CARLOW </t>
  </si>
  <si>
    <t>CW006</t>
  </si>
  <si>
    <t xml:space="preserve">Business Studies (Wexford)                                  </t>
  </si>
  <si>
    <t>CW007</t>
  </si>
  <si>
    <t xml:space="preserve">Architectural Technology (Wexford)                          </t>
  </si>
  <si>
    <t>CW017</t>
  </si>
  <si>
    <t xml:space="preserve">Applied Social Studies - Social Care (Wexford)              </t>
  </si>
  <si>
    <t>CW027</t>
  </si>
  <si>
    <t xml:space="preserve">Art (Wexford)                                               </t>
  </si>
  <si>
    <t>700+</t>
  </si>
  <si>
    <t>CW037</t>
  </si>
  <si>
    <t xml:space="preserve">Business (Wexford)                                          </t>
  </si>
  <si>
    <t>CW106</t>
  </si>
  <si>
    <t xml:space="preserve">Physiology and Health Science                               </t>
  </si>
  <si>
    <t>CW107</t>
  </si>
  <si>
    <t xml:space="preserve">Analytical and Forensic Science                             </t>
  </si>
  <si>
    <t>CW116</t>
  </si>
  <si>
    <t xml:space="preserve">Pharmacy Technician Studies                                 </t>
  </si>
  <si>
    <t>CW117</t>
  </si>
  <si>
    <t xml:space="preserve">Biosciences                                                 </t>
  </si>
  <si>
    <t>CW126</t>
  </si>
  <si>
    <t xml:space="preserve">Science - Applied Biology or Applied Chemistry              </t>
  </si>
  <si>
    <t>CW206</t>
  </si>
  <si>
    <t xml:space="preserve">Computing                                                   </t>
  </si>
  <si>
    <t>CW207</t>
  </si>
  <si>
    <t xml:space="preserve">Software Development                                        </t>
  </si>
  <si>
    <t>CW217</t>
  </si>
  <si>
    <t xml:space="preserve">Computer Systems Management                                 </t>
  </si>
  <si>
    <t>CW406</t>
  </si>
  <si>
    <t>CW407</t>
  </si>
  <si>
    <t xml:space="preserve">Architectural Technology                                    </t>
  </si>
  <si>
    <t>CW416</t>
  </si>
  <si>
    <t>CW417</t>
  </si>
  <si>
    <t xml:space="preserve">Construction - Buildings and Services Management            </t>
  </si>
  <si>
    <t>CW427</t>
  </si>
  <si>
    <t>CW507</t>
  </si>
  <si>
    <t xml:space="preserve">Aircraft Systems                                            </t>
  </si>
  <si>
    <t>CW517</t>
  </si>
  <si>
    <t>CW527</t>
  </si>
  <si>
    <t xml:space="preserve">Electronic Engineering                                      </t>
  </si>
  <si>
    <t>CW547</t>
  </si>
  <si>
    <t xml:space="preserve">TV and Media Production                                     </t>
  </si>
  <si>
    <t>CW706</t>
  </si>
  <si>
    <t xml:space="preserve">Legal Studies                                               </t>
  </si>
  <si>
    <t>CW707</t>
  </si>
  <si>
    <t xml:space="preserve">Design in Industrial Design                                 </t>
  </si>
  <si>
    <t>CW717</t>
  </si>
  <si>
    <t xml:space="preserve">Applied Social Studies - Social Care                        </t>
  </si>
  <si>
    <t>CW806</t>
  </si>
  <si>
    <t xml:space="preserve">Accounting                                                  </t>
  </si>
  <si>
    <t>CW807</t>
  </si>
  <si>
    <t xml:space="preserve">Sport and Exercise (GAA)                                    </t>
  </si>
  <si>
    <t>CW906</t>
  </si>
  <si>
    <t xml:space="preserve">Business Studies                                            </t>
  </si>
  <si>
    <t>CW907</t>
  </si>
  <si>
    <t xml:space="preserve">Sport and Exercise (Rugby)                                  </t>
  </si>
  <si>
    <t>CW916</t>
  </si>
  <si>
    <t xml:space="preserve">Business - Office Management                                </t>
  </si>
  <si>
    <t>CW917</t>
  </si>
  <si>
    <t>CW926</t>
  </si>
  <si>
    <t xml:space="preserve">Business with Law                                           </t>
  </si>
  <si>
    <t>CW927</t>
  </si>
  <si>
    <t xml:space="preserve">Sport and Exercise (Soccer)                                 </t>
  </si>
  <si>
    <t>CORK IT</t>
  </si>
  <si>
    <t>CR001</t>
  </si>
  <si>
    <t xml:space="preserve">Applied Physics and Instrumentation                         </t>
  </si>
  <si>
    <t>CR006</t>
  </si>
  <si>
    <t xml:space="preserve">Applied Biosciences                                         </t>
  </si>
  <si>
    <t>CR007</t>
  </si>
  <si>
    <t xml:space="preserve">Analytical and Pharmaceutical Chemistry                     </t>
  </si>
  <si>
    <t>CR010</t>
  </si>
  <si>
    <t xml:space="preserve">Agriculture                                                 </t>
  </si>
  <si>
    <t>CR011</t>
  </si>
  <si>
    <t xml:space="preserve">Horticulture                                                </t>
  </si>
  <si>
    <t>CR016</t>
  </si>
  <si>
    <t>CR021</t>
  </si>
  <si>
    <t>CR022</t>
  </si>
  <si>
    <t xml:space="preserve">Business Administration                                     </t>
  </si>
  <si>
    <t>CR023</t>
  </si>
  <si>
    <t>CR031</t>
  </si>
  <si>
    <t xml:space="preserve">Social Care                                                 </t>
  </si>
  <si>
    <t>CR032</t>
  </si>
  <si>
    <t xml:space="preserve">Recreation and Leisure                                      </t>
  </si>
  <si>
    <t>CR036</t>
  </si>
  <si>
    <t xml:space="preserve">Design Communication                                        </t>
  </si>
  <si>
    <t>900+</t>
  </si>
  <si>
    <t>CR041</t>
  </si>
  <si>
    <t xml:space="preserve">Tourism                                                     </t>
  </si>
  <si>
    <t>CR042</t>
  </si>
  <si>
    <t xml:space="preserve">Hospitality Management                                      </t>
  </si>
  <si>
    <t>CR046</t>
  </si>
  <si>
    <t xml:space="preserve">Transport Management and Technology (Automobile Technology) </t>
  </si>
  <si>
    <t>CR051</t>
  </si>
  <si>
    <t>CR052</t>
  </si>
  <si>
    <t xml:space="preserve">Construction                                                </t>
  </si>
  <si>
    <t>CR053</t>
  </si>
  <si>
    <t xml:space="preserve">Interior Architecture                                       </t>
  </si>
  <si>
    <t>CR061</t>
  </si>
  <si>
    <t>CR062</t>
  </si>
  <si>
    <t xml:space="preserve">Electrical Engineering                                      </t>
  </si>
  <si>
    <t>CR071</t>
  </si>
  <si>
    <t>CR072</t>
  </si>
  <si>
    <t xml:space="preserve">Building Services Engineering                               </t>
  </si>
  <si>
    <t>CR075</t>
  </si>
  <si>
    <t xml:space="preserve">Biomedical Engineering                                      </t>
  </si>
  <si>
    <t>CR090</t>
  </si>
  <si>
    <t>CR094</t>
  </si>
  <si>
    <t xml:space="preserve">Nautical Science at National Maritime College of Ireland    </t>
  </si>
  <si>
    <t>CR095</t>
  </si>
  <si>
    <t xml:space="preserve">Marine Engineering at National Maritime College of Ireland  </t>
  </si>
  <si>
    <t>CR300</t>
  </si>
  <si>
    <t xml:space="preserve">Science (Common entry)                                      </t>
  </si>
  <si>
    <t>CR620</t>
  </si>
  <si>
    <t xml:space="preserve">Early Childhood Care and Education                          </t>
  </si>
  <si>
    <t>CR640</t>
  </si>
  <si>
    <t>CR650</t>
  </si>
  <si>
    <t xml:space="preserve">Bar Management                                              </t>
  </si>
  <si>
    <t>CR655</t>
  </si>
  <si>
    <t xml:space="preserve">Culinary Studies                                            </t>
  </si>
  <si>
    <t>CR657</t>
  </si>
  <si>
    <t xml:space="preserve">Hospitality Studies                                         </t>
  </si>
  <si>
    <t>CR888</t>
  </si>
  <si>
    <t xml:space="preserve">Information Technology Support                              </t>
  </si>
  <si>
    <t>DUBLIN BUSINESS SCHOOL</t>
  </si>
  <si>
    <t>DB513</t>
  </si>
  <si>
    <t>DB522</t>
  </si>
  <si>
    <t xml:space="preserve">Business in Accounting                                      </t>
  </si>
  <si>
    <t>DB533</t>
  </si>
  <si>
    <t xml:space="preserve">Business in Marketing                                       </t>
  </si>
  <si>
    <t>DB563</t>
  </si>
  <si>
    <t xml:space="preserve">Cultural Studies                                            </t>
  </si>
  <si>
    <t>DB571</t>
  </si>
  <si>
    <t>DB572</t>
  </si>
  <si>
    <t>DB573</t>
  </si>
  <si>
    <t>DB574</t>
  </si>
  <si>
    <t xml:space="preserve">Business in Information Technology                          </t>
  </si>
  <si>
    <t>DB575</t>
  </si>
  <si>
    <t xml:space="preserve">Social Studies                                              </t>
  </si>
  <si>
    <t>DB576</t>
  </si>
  <si>
    <t xml:space="preserve">Film and Media                                              </t>
  </si>
  <si>
    <t>DB578</t>
  </si>
  <si>
    <t xml:space="preserve">Journalism and Media Studies                                </t>
  </si>
  <si>
    <t>DB580</t>
  </si>
  <si>
    <t>DB581</t>
  </si>
  <si>
    <t xml:space="preserve">Legal and Business Studies                                  </t>
  </si>
  <si>
    <t>DB582</t>
  </si>
  <si>
    <t>DB583</t>
  </si>
  <si>
    <t>DUBLIN INSTITUTE of TECHNOLOGY</t>
  </si>
  <si>
    <t>DT002</t>
  </si>
  <si>
    <t xml:space="preserve">Engineering Systems Maintenance                             </t>
  </si>
  <si>
    <t>DT003</t>
  </si>
  <si>
    <t xml:space="preserve">Automation Engineering                                      </t>
  </si>
  <si>
    <t>DT004</t>
  </si>
  <si>
    <t>DT005</t>
  </si>
  <si>
    <t>DT006</t>
  </si>
  <si>
    <t>DT007</t>
  </si>
  <si>
    <t xml:space="preserve">Automotive Management and Technology                        </t>
  </si>
  <si>
    <t>DT008</t>
  </si>
  <si>
    <t xml:space="preserve">Electronics and Communications Engineering                  </t>
  </si>
  <si>
    <t>DT009</t>
  </si>
  <si>
    <t xml:space="preserve">Electrical and Control Engineering  - Common First Year     </t>
  </si>
  <si>
    <t>DT010</t>
  </si>
  <si>
    <t xml:space="preserve">Electrical Services Engineering                             </t>
  </si>
  <si>
    <t>DT020</t>
  </si>
  <si>
    <t xml:space="preserve">Preliminary Engineering                                     </t>
  </si>
  <si>
    <t>DT089</t>
  </si>
  <si>
    <t xml:space="preserve">Network Technologies                                        </t>
  </si>
  <si>
    <t>DT104</t>
  </si>
  <si>
    <t>Auctioneering, Valuation and Estate Agency</t>
  </si>
  <si>
    <t>DT212</t>
  </si>
  <si>
    <t xml:space="preserve">Science - Common 1st Year                                   </t>
  </si>
  <si>
    <t>470*</t>
  </si>
  <si>
    <t>DT259</t>
  </si>
  <si>
    <t>DT260</t>
  </si>
  <si>
    <t xml:space="preserve">Industrial and Environmental Physics                        </t>
  </si>
  <si>
    <t>DT261</t>
  </si>
  <si>
    <t xml:space="preserve">Medicinal Chemistry and Pharmaceutical Sciences             </t>
  </si>
  <si>
    <t>435*</t>
  </si>
  <si>
    <t>DT303</t>
  </si>
  <si>
    <t xml:space="preserve">Marketing                                                   </t>
  </si>
  <si>
    <t>DT315</t>
  </si>
  <si>
    <t>DT324</t>
  </si>
  <si>
    <t xml:space="preserve">Business Management                                         </t>
  </si>
  <si>
    <t>DT360</t>
  </si>
  <si>
    <t xml:space="preserve">Retail Management and Marketing                             </t>
  </si>
  <si>
    <t>DT406</t>
  </si>
  <si>
    <t xml:space="preserve">Tourism Management                                          </t>
  </si>
  <si>
    <t>DT408</t>
  </si>
  <si>
    <t>DT411</t>
  </si>
  <si>
    <t xml:space="preserve">Leisure Management                                          </t>
  </si>
  <si>
    <t>DT418</t>
  </si>
  <si>
    <t xml:space="preserve">Baking and Pastry Arts Management                           </t>
  </si>
  <si>
    <t>365*</t>
  </si>
  <si>
    <t>DT424</t>
  </si>
  <si>
    <t xml:space="preserve">Food Science and Management                                 </t>
  </si>
  <si>
    <t>DT425</t>
  </si>
  <si>
    <t>DT432</t>
  </si>
  <si>
    <t xml:space="preserve">Culinary Arts (Professional Culinary Practice)              </t>
  </si>
  <si>
    <t>DT444</t>
  </si>
  <si>
    <t xml:space="preserve">Health and Nutrition for Culinary Arts                      </t>
  </si>
  <si>
    <t>DT515</t>
  </si>
  <si>
    <t xml:space="preserve">Design - Display                                            </t>
  </si>
  <si>
    <t>430+</t>
  </si>
  <si>
    <t>DT527</t>
  </si>
  <si>
    <t xml:space="preserve">Music Foundation                                            </t>
  </si>
  <si>
    <t>383+</t>
  </si>
  <si>
    <t>DUN LAOGHAIRE IADT</t>
  </si>
  <si>
    <t>DL131</t>
  </si>
  <si>
    <t xml:space="preserve">Computing in Multimedia Programming                         </t>
  </si>
  <si>
    <t>DL133</t>
  </si>
  <si>
    <t xml:space="preserve">Audio Visual Media Technology                               </t>
  </si>
  <si>
    <t>DL231</t>
  </si>
  <si>
    <t xml:space="preserve">Business Studies - Enterprise                               </t>
  </si>
  <si>
    <t>GRAFTON COLLEGE of MANAGEMENT SCIENCES</t>
  </si>
  <si>
    <t>GF001</t>
  </si>
  <si>
    <t>GRIFFITH COLLEGE DUBLIN and CORK</t>
  </si>
  <si>
    <t>GC210</t>
  </si>
  <si>
    <t xml:space="preserve">Marketing (Cork)                                            </t>
  </si>
  <si>
    <t>GC211</t>
  </si>
  <si>
    <t xml:space="preserve">Business (Cork)                                             </t>
  </si>
  <si>
    <t>GC216</t>
  </si>
  <si>
    <t>GC265</t>
  </si>
  <si>
    <t xml:space="preserve">Journalism (Cork)                                           </t>
  </si>
  <si>
    <t>GC416</t>
  </si>
  <si>
    <t xml:space="preserve">Business (Dublin)                                           </t>
  </si>
  <si>
    <t>GC435</t>
  </si>
  <si>
    <t xml:space="preserve">Computing (Dublin)                                          </t>
  </si>
  <si>
    <t>GC440</t>
  </si>
  <si>
    <t>GC465</t>
  </si>
  <si>
    <t xml:space="preserve">Journalism (Dublin)                                         </t>
  </si>
  <si>
    <t>GC470</t>
  </si>
  <si>
    <t xml:space="preserve">Photographic Media (Dublin)                                 </t>
  </si>
  <si>
    <t>GC490</t>
  </si>
  <si>
    <t xml:space="preserve">Interior Design (Dublin)                                    </t>
  </si>
  <si>
    <t>GC495</t>
  </si>
  <si>
    <t xml:space="preserve">Fashion Design (Dublin)                                     </t>
  </si>
  <si>
    <t>315#</t>
  </si>
  <si>
    <t>INSTITUTE OF BUSINESS AND TECHNOLOGY, SWORDS</t>
  </si>
  <si>
    <t>BY001</t>
  </si>
  <si>
    <t>BY051</t>
  </si>
  <si>
    <t xml:space="preserve">IT BLANCHARDSTOWN </t>
  </si>
  <si>
    <t>BN001</t>
  </si>
  <si>
    <t xml:space="preserve">Engineering (Electronics and Computer Engineering)          </t>
  </si>
  <si>
    <t>BN002</t>
  </si>
  <si>
    <t xml:space="preserve">Computing (Information Technology)                          </t>
  </si>
  <si>
    <t>BN003</t>
  </si>
  <si>
    <t>BN009</t>
  </si>
  <si>
    <t xml:space="preserve">Engineering (Mechatronics)                                  </t>
  </si>
  <si>
    <t>BN010</t>
  </si>
  <si>
    <t xml:space="preserve">Business and Information Technology                         </t>
  </si>
  <si>
    <t>BN011</t>
  </si>
  <si>
    <t>BN012</t>
  </si>
  <si>
    <t xml:space="preserve">Engineering (Computer Engineering)                          </t>
  </si>
  <si>
    <t>BN013</t>
  </si>
  <si>
    <t>BN014</t>
  </si>
  <si>
    <t>BN015</t>
  </si>
  <si>
    <t xml:space="preserve">Engineering                                                 </t>
  </si>
  <si>
    <t>BN016</t>
  </si>
  <si>
    <t>BN017</t>
  </si>
  <si>
    <t xml:space="preserve">International Business                                      </t>
  </si>
  <si>
    <t>BN020</t>
  </si>
  <si>
    <t xml:space="preserve">Sports Management and Coaching                              </t>
  </si>
  <si>
    <t>BN021</t>
  </si>
  <si>
    <t xml:space="preserve">Creative Digital Media                                      </t>
  </si>
  <si>
    <t>BN022</t>
  </si>
  <si>
    <t>BN025</t>
  </si>
  <si>
    <t xml:space="preserve">Social and Community Development                            </t>
  </si>
  <si>
    <t>BN030</t>
  </si>
  <si>
    <t>BN039</t>
  </si>
  <si>
    <t xml:space="preserve">Engineering (Sustainable Electrical Control Technology)     </t>
  </si>
  <si>
    <t xml:space="preserve">IT TALLAGHT </t>
  </si>
  <si>
    <t>TA006</t>
  </si>
  <si>
    <t>TA015</t>
  </si>
  <si>
    <t xml:space="preserve">International Hospitality and Tourism Management            </t>
  </si>
  <si>
    <t>TA101</t>
  </si>
  <si>
    <t>TA102</t>
  </si>
  <si>
    <t>TA103</t>
  </si>
  <si>
    <t>TA111</t>
  </si>
  <si>
    <t>TA113</t>
  </si>
  <si>
    <t xml:space="preserve">Management                                                  </t>
  </si>
  <si>
    <t>TA114</t>
  </si>
  <si>
    <t>TA201</t>
  </si>
  <si>
    <t>TA202</t>
  </si>
  <si>
    <t xml:space="preserve">Electro-Mechanical Engineering                              </t>
  </si>
  <si>
    <t>TA203</t>
  </si>
  <si>
    <t>TA213</t>
  </si>
  <si>
    <t>TA215</t>
  </si>
  <si>
    <t xml:space="preserve">Energy and Environmental Engineering                        </t>
  </si>
  <si>
    <t>TA216</t>
  </si>
  <si>
    <t>TA301</t>
  </si>
  <si>
    <t xml:space="preserve">Applied Biology or Applied Chemistry                        </t>
  </si>
  <si>
    <t>TA302</t>
  </si>
  <si>
    <t>TA312</t>
  </si>
  <si>
    <t>TA313</t>
  </si>
  <si>
    <t xml:space="preserve">Information Technology Management                           </t>
  </si>
  <si>
    <t>TA314</t>
  </si>
  <si>
    <t xml:space="preserve">Pharmaceutical Science                                      </t>
  </si>
  <si>
    <t>TA315</t>
  </si>
  <si>
    <t xml:space="preserve">DNA and Forensic Science                                    </t>
  </si>
  <si>
    <t>TA316</t>
  </si>
  <si>
    <t xml:space="preserve">Sports Science and Health                                   </t>
  </si>
  <si>
    <t>NATIONAL COLLEGE OF IRELAND</t>
  </si>
  <si>
    <t>NC008</t>
  </si>
  <si>
    <t xml:space="preserve">Management of Technology in Business                        </t>
  </si>
  <si>
    <t>NC018</t>
  </si>
  <si>
    <t>Management of Technology in Business - Area Based Partnership</t>
  </si>
  <si>
    <t>NC102</t>
  </si>
  <si>
    <t xml:space="preserve">Computing in Applications and Support                       </t>
  </si>
  <si>
    <t>NC103</t>
  </si>
  <si>
    <t>NC202</t>
  </si>
  <si>
    <t>Computing in Applications and Support - Area Based Partnership</t>
  </si>
  <si>
    <t>NC203</t>
  </si>
  <si>
    <t xml:space="preserve">Business - Area Based Partnership Applicants                </t>
  </si>
  <si>
    <t>TRINITY COLLEGE DUBLIN</t>
  </si>
  <si>
    <t>TR801</t>
  </si>
  <si>
    <t>385*</t>
  </si>
  <si>
    <t>TR802</t>
  </si>
  <si>
    <t xml:space="preserve">Dental Hygiene                                              </t>
  </si>
  <si>
    <t>550#</t>
  </si>
  <si>
    <t>TR803</t>
  </si>
  <si>
    <t xml:space="preserve">Dental Technology                                           </t>
  </si>
  <si>
    <t>470#</t>
  </si>
  <si>
    <t>DUNDALK IT</t>
  </si>
  <si>
    <t>DK650</t>
  </si>
  <si>
    <t>DK685</t>
  </si>
  <si>
    <t>DK710</t>
  </si>
  <si>
    <t xml:space="preserve">Business Studies - Management and Administration            </t>
  </si>
  <si>
    <t>DK711</t>
  </si>
  <si>
    <t xml:space="preserve">Business and Information Systems                            </t>
  </si>
  <si>
    <t>DK721</t>
  </si>
  <si>
    <t xml:space="preserve">Computing (incorporating 3 award options)                   </t>
  </si>
  <si>
    <t>DK740</t>
  </si>
  <si>
    <t xml:space="preserve">Engineering - Electrical and Electronic Systems             </t>
  </si>
  <si>
    <t>265*</t>
  </si>
  <si>
    <t>DK742</t>
  </si>
  <si>
    <t xml:space="preserve">Engineering - Mechanical Engineering                        </t>
  </si>
  <si>
    <t>DK744</t>
  </si>
  <si>
    <t xml:space="preserve">Engineering - Civil Engineering                             </t>
  </si>
  <si>
    <t>DK745</t>
  </si>
  <si>
    <t xml:space="preserve">Construction Technology                                     </t>
  </si>
  <si>
    <t>DK750</t>
  </si>
  <si>
    <t xml:space="preserve">Business - Hospitality Management                           </t>
  </si>
  <si>
    <t>DK752</t>
  </si>
  <si>
    <t xml:space="preserve">Business - Event Management                                 </t>
  </si>
  <si>
    <t>DK762</t>
  </si>
  <si>
    <t xml:space="preserve">Communications in Creative Multimedia                       </t>
  </si>
  <si>
    <t>320*</t>
  </si>
  <si>
    <t>DK763</t>
  </si>
  <si>
    <t xml:space="preserve">Community Sports Leadership                                 </t>
  </si>
  <si>
    <t>325*</t>
  </si>
  <si>
    <t>DK765</t>
  </si>
  <si>
    <t xml:space="preserve">Video and Film                                              </t>
  </si>
  <si>
    <t>DK767</t>
  </si>
  <si>
    <t xml:space="preserve">Community Youth Work                                        </t>
  </si>
  <si>
    <t>DK781</t>
  </si>
  <si>
    <t xml:space="preserve">Science - Applied Bioscience                                </t>
  </si>
  <si>
    <t>DK783</t>
  </si>
  <si>
    <t xml:space="preserve">Science - Pharmaceutical Science                            </t>
  </si>
  <si>
    <t>DK784</t>
  </si>
  <si>
    <t>GALWAY-MAYO IT</t>
  </si>
  <si>
    <t>GA170</t>
  </si>
  <si>
    <t>GA171</t>
  </si>
  <si>
    <t xml:space="preserve">Administration and Information Systems                      </t>
  </si>
  <si>
    <t>GA172</t>
  </si>
  <si>
    <t xml:space="preserve">Rural Enterprise and Agri-Business (Year 1 at Mountbellew)  </t>
  </si>
  <si>
    <t>GA173</t>
  </si>
  <si>
    <t xml:space="preserve">Gnó agus Cumarsáid                                          </t>
  </si>
  <si>
    <t>GA270</t>
  </si>
  <si>
    <t xml:space="preserve">Art and Design                                              </t>
  </si>
  <si>
    <t>424+</t>
  </si>
  <si>
    <t>GA271</t>
  </si>
  <si>
    <t xml:space="preserve">Film and Television                                         </t>
  </si>
  <si>
    <t>735+</t>
  </si>
  <si>
    <t>GA272</t>
  </si>
  <si>
    <t xml:space="preserve">Heritage Studies                                            </t>
  </si>
  <si>
    <t>GA360</t>
  </si>
  <si>
    <t>GA361</t>
  </si>
  <si>
    <t>GA362</t>
  </si>
  <si>
    <t>GA363</t>
  </si>
  <si>
    <t>GA370</t>
  </si>
  <si>
    <t xml:space="preserve">Hotel and Catering Management                               </t>
  </si>
  <si>
    <t>GA372</t>
  </si>
  <si>
    <t>GA373</t>
  </si>
  <si>
    <t>GA374</t>
  </si>
  <si>
    <t>GA375</t>
  </si>
  <si>
    <t xml:space="preserve">Retail and Customer Service Management                      </t>
  </si>
  <si>
    <t>GA376</t>
  </si>
  <si>
    <t xml:space="preserve">Event Management                                            </t>
  </si>
  <si>
    <t>GA470</t>
  </si>
  <si>
    <t xml:space="preserve">Construction Management                                     </t>
  </si>
  <si>
    <t>GA471</t>
  </si>
  <si>
    <t xml:space="preserve">Construction Economics and Quantity Surveying               </t>
  </si>
  <si>
    <t>GA472</t>
  </si>
  <si>
    <t>GA473</t>
  </si>
  <si>
    <t>GA570</t>
  </si>
  <si>
    <t xml:space="preserve">Computer and Electronic Engineering                         </t>
  </si>
  <si>
    <t>GA572</t>
  </si>
  <si>
    <t xml:space="preserve">Computer and Energy Systems                                 </t>
  </si>
  <si>
    <t>GA670</t>
  </si>
  <si>
    <t>GA673</t>
  </si>
  <si>
    <t xml:space="preserve">Energy Engineering                                          </t>
  </si>
  <si>
    <t>GA770</t>
  </si>
  <si>
    <t xml:space="preserve">Applied Freshwater and Marine Biology                       </t>
  </si>
  <si>
    <t>GA771</t>
  </si>
  <si>
    <t xml:space="preserve">Applied Biology and Biopharmaceutical Science               </t>
  </si>
  <si>
    <t>GA772</t>
  </si>
  <si>
    <t xml:space="preserve">Chemical and Pharmaceutical Science                         </t>
  </si>
  <si>
    <t>GA773</t>
  </si>
  <si>
    <t xml:space="preserve">Physics and Instrumentation                                 </t>
  </si>
  <si>
    <t>GA774</t>
  </si>
  <si>
    <t xml:space="preserve">Science (Undenominated)                                     </t>
  </si>
  <si>
    <t>GA775</t>
  </si>
  <si>
    <t xml:space="preserve">Computing in Software Development                           </t>
  </si>
  <si>
    <t>GA776</t>
  </si>
  <si>
    <t xml:space="preserve">Business Computing and Digital Media                        </t>
  </si>
  <si>
    <t>GA777</t>
  </si>
  <si>
    <t xml:space="preserve">Agriculture and Environmental Management  (at Mountbellew)  </t>
  </si>
  <si>
    <t>GA869</t>
  </si>
  <si>
    <t xml:space="preserve">Business in Computer Applications (at Castlebar)            </t>
  </si>
  <si>
    <t>GA870</t>
  </si>
  <si>
    <t xml:space="preserve">Outdoor Education and Leisure (at Castlebar)                </t>
  </si>
  <si>
    <t>GA872</t>
  </si>
  <si>
    <t xml:space="preserve">Heritage Studies (at Castlebar)                             </t>
  </si>
  <si>
    <t>GA874</t>
  </si>
  <si>
    <t xml:space="preserve">Outdoor Education and Leisure with Geography (at Castlebar) </t>
  </si>
  <si>
    <t>GA875</t>
  </si>
  <si>
    <t>Construction Mgmt in Refurbishment &amp; Maintenance (Castlebar)</t>
  </si>
  <si>
    <t>GA877</t>
  </si>
  <si>
    <t xml:space="preserve">Business (at Castlebar)                                     </t>
  </si>
  <si>
    <t>GA878</t>
  </si>
  <si>
    <t xml:space="preserve">Accounting and Financial Management (at Castlebar)          </t>
  </si>
  <si>
    <t>GA879</t>
  </si>
  <si>
    <t xml:space="preserve">Applied Social Studies (at Castlebar)                       </t>
  </si>
  <si>
    <t>GA970</t>
  </si>
  <si>
    <t xml:space="preserve">Furniture Design and Manufacture (at Letterfrack)           </t>
  </si>
  <si>
    <t>GA971</t>
  </si>
  <si>
    <t xml:space="preserve">Furniture and Wood Technology (at Letterfrack)              </t>
  </si>
  <si>
    <t>LETTERKENNY IT</t>
  </si>
  <si>
    <t>LY107</t>
  </si>
  <si>
    <t>Business - Specialisms in Accounting, Management and Marketing</t>
  </si>
  <si>
    <t>LY117</t>
  </si>
  <si>
    <t xml:space="preserve">Administrative Management                                   </t>
  </si>
  <si>
    <t>LY137</t>
  </si>
  <si>
    <t xml:space="preserve">Sports Development and Coaching                             </t>
  </si>
  <si>
    <t>LY207</t>
  </si>
  <si>
    <t xml:space="preserve">Law                                                         </t>
  </si>
  <si>
    <t>LY217</t>
  </si>
  <si>
    <t xml:space="preserve">Languages and International Business                        </t>
  </si>
  <si>
    <t>LY306</t>
  </si>
  <si>
    <t xml:space="preserve">Front Office Management at Killybegs                        </t>
  </si>
  <si>
    <t xml:space="preserve">    </t>
  </si>
  <si>
    <t>LY307</t>
  </si>
  <si>
    <t>International Tourism and Hospitality Enterprise at Killybeg</t>
  </si>
  <si>
    <t>LY317</t>
  </si>
  <si>
    <t xml:space="preserve">International Culinary Enterprise at Killybegs              </t>
  </si>
  <si>
    <t>LY336</t>
  </si>
  <si>
    <t>LY346</t>
  </si>
  <si>
    <t>LY407</t>
  </si>
  <si>
    <t xml:space="preserve">Graphic Design                                              </t>
  </si>
  <si>
    <t>LY417</t>
  </si>
  <si>
    <t xml:space="preserve">Product Design                                              </t>
  </si>
  <si>
    <t>LY427</t>
  </si>
  <si>
    <t>LY507</t>
  </si>
  <si>
    <t xml:space="preserve">Quantity Surveying                                          </t>
  </si>
  <si>
    <t>LY517</t>
  </si>
  <si>
    <t>Building Energy, Services and Design</t>
  </si>
  <si>
    <t>LY527</t>
  </si>
  <si>
    <t>LY537</t>
  </si>
  <si>
    <t xml:space="preserve">Construction and Fire Technology                            </t>
  </si>
  <si>
    <t>LY547</t>
  </si>
  <si>
    <t>LY607</t>
  </si>
  <si>
    <t>LY617</t>
  </si>
  <si>
    <t>LY627</t>
  </si>
  <si>
    <t xml:space="preserve">Computer Engineering                                        </t>
  </si>
  <si>
    <t>LY707</t>
  </si>
  <si>
    <t xml:space="preserve">Computer Games Development                                  </t>
  </si>
  <si>
    <t>LY737</t>
  </si>
  <si>
    <t xml:space="preserve">Computer Security and Digital Forensics                     </t>
  </si>
  <si>
    <t>LY747</t>
  </si>
  <si>
    <t xml:space="preserve">Computing Multimedia and Digital Entertainment Technology   </t>
  </si>
  <si>
    <t>LY806</t>
  </si>
  <si>
    <t>LY817</t>
  </si>
  <si>
    <t xml:space="preserve">Bioscience                                                  </t>
  </si>
  <si>
    <t>LY827</t>
  </si>
  <si>
    <t>LY837</t>
  </si>
  <si>
    <t xml:space="preserve">Food Science and Nutrition                                  </t>
  </si>
  <si>
    <t>LY847</t>
  </si>
  <si>
    <t>LY907</t>
  </si>
  <si>
    <t>Early Childcare, Health and Education</t>
  </si>
  <si>
    <t>LY917</t>
  </si>
  <si>
    <t xml:space="preserve">Health &amp; Social Studies                                     </t>
  </si>
  <si>
    <t>NATIONAL COUNSELLING INSTITUTE of IRELAND</t>
  </si>
  <si>
    <t>CI001</t>
  </si>
  <si>
    <t xml:space="preserve">Counselling Studies and Psychometric Testing                </t>
  </si>
  <si>
    <t>CI002</t>
  </si>
  <si>
    <t xml:space="preserve">Counselling Skills and Addiction Studies                    </t>
  </si>
  <si>
    <t>CI005</t>
  </si>
  <si>
    <t xml:space="preserve">Youth and Counselling Studies                               </t>
  </si>
  <si>
    <t>LIMERICK IT</t>
  </si>
  <si>
    <t>LC211</t>
  </si>
  <si>
    <t xml:space="preserve">Business (Accounting/Finance)                               </t>
  </si>
  <si>
    <t>LC221</t>
  </si>
  <si>
    <t xml:space="preserve">Business (Marketing and Management)                         </t>
  </si>
  <si>
    <t>LC321</t>
  </si>
  <si>
    <t>LC351</t>
  </si>
  <si>
    <t xml:space="preserve">Internet Systems Development                                </t>
  </si>
  <si>
    <t>LC371</t>
  </si>
  <si>
    <t xml:space="preserve">eOffice Administration Systems                              </t>
  </si>
  <si>
    <t>LC401</t>
  </si>
  <si>
    <t xml:space="preserve">Construction (Health and Safety)                            </t>
  </si>
  <si>
    <t>LC411</t>
  </si>
  <si>
    <t>LC431</t>
  </si>
  <si>
    <t xml:space="preserve">Construction (Site Management)                              </t>
  </si>
  <si>
    <t>LC441</t>
  </si>
  <si>
    <t>LC601</t>
  </si>
  <si>
    <t xml:space="preserve">Applied Biology                                             </t>
  </si>
  <si>
    <t>LC641</t>
  </si>
  <si>
    <t xml:space="preserve">Environmental and Chemical Analysis                         </t>
  </si>
  <si>
    <t>LC671</t>
  </si>
  <si>
    <t xml:space="preserve">Pharmaceutical and Forensic Analysis                        </t>
  </si>
  <si>
    <t>LC701</t>
  </si>
  <si>
    <t xml:space="preserve">Music Technology and Production                             </t>
  </si>
  <si>
    <t>LC761</t>
  </si>
  <si>
    <t xml:space="preserve">Technology (Video and Sound)                                </t>
  </si>
  <si>
    <t>LC771</t>
  </si>
  <si>
    <t xml:space="preserve">Automation and Control Technology                           </t>
  </si>
  <si>
    <t>LC781</t>
  </si>
  <si>
    <t xml:space="preserve">Renewable and Electrical Energy Systems                     </t>
  </si>
  <si>
    <t>LC791</t>
  </si>
  <si>
    <t>LC811</t>
  </si>
  <si>
    <t xml:space="preserve">Technology (Automobile)                                     </t>
  </si>
  <si>
    <t>LC821</t>
  </si>
  <si>
    <t xml:space="preserve">Engineering (Mechanical and Manufacturing)                  </t>
  </si>
  <si>
    <t>LC841</t>
  </si>
  <si>
    <t>Technology (Agricultural Mechanisation) at Salesian</t>
  </si>
  <si>
    <t>LC851</t>
  </si>
  <si>
    <t>LC861</t>
  </si>
  <si>
    <t xml:space="preserve">Road Transport Technology and Management                    </t>
  </si>
  <si>
    <t>LC961</t>
  </si>
  <si>
    <t xml:space="preserve">Front Office Management                                     </t>
  </si>
  <si>
    <t>LC981</t>
  </si>
  <si>
    <t>LC991</t>
  </si>
  <si>
    <t>UNIVERSITY OF LIMERICK</t>
  </si>
  <si>
    <t>LM180</t>
  </si>
  <si>
    <t xml:space="preserve">Equine Science                                              </t>
  </si>
  <si>
    <t xml:space="preserve">IT SLIGO </t>
  </si>
  <si>
    <t>SG101</t>
  </si>
  <si>
    <t>SG105</t>
  </si>
  <si>
    <t xml:space="preserve">Business in Office Administration                           </t>
  </si>
  <si>
    <t>SG108</t>
  </si>
  <si>
    <t>SG131</t>
  </si>
  <si>
    <t xml:space="preserve">Computing - Games Development                               </t>
  </si>
  <si>
    <t>SG134</t>
  </si>
  <si>
    <t>SG135</t>
  </si>
  <si>
    <t xml:space="preserve">Business in Tourism                                         </t>
  </si>
  <si>
    <t>SG136</t>
  </si>
  <si>
    <t xml:space="preserve">Computing - Software Development                            </t>
  </si>
  <si>
    <t>SG137</t>
  </si>
  <si>
    <t xml:space="preserve">Computing - Systems and Networking                          </t>
  </si>
  <si>
    <t>SG138</t>
  </si>
  <si>
    <t xml:space="preserve">Computing - Database Management                             </t>
  </si>
  <si>
    <t>SG139</t>
  </si>
  <si>
    <t xml:space="preserve">Financial Services                                          </t>
  </si>
  <si>
    <t>SG231</t>
  </si>
  <si>
    <t xml:space="preserve">Fine Art                                                    </t>
  </si>
  <si>
    <t>560+</t>
  </si>
  <si>
    <t>SG232</t>
  </si>
  <si>
    <t xml:space="preserve">Creative Design and Innovation                              </t>
  </si>
  <si>
    <t>SG233</t>
  </si>
  <si>
    <t>SG332</t>
  </si>
  <si>
    <t xml:space="preserve">Engineering Management                                      </t>
  </si>
  <si>
    <t>SG333</t>
  </si>
  <si>
    <t>SG334</t>
  </si>
  <si>
    <t xml:space="preserve">Mechatronics                                                </t>
  </si>
  <si>
    <t>SG336</t>
  </si>
  <si>
    <t>SG337</t>
  </si>
  <si>
    <t>SG338</t>
  </si>
  <si>
    <t>SG339</t>
  </si>
  <si>
    <t>SG401</t>
  </si>
  <si>
    <t xml:space="preserve">Science                                                     </t>
  </si>
  <si>
    <t>SG402</t>
  </si>
  <si>
    <t xml:space="preserve">Fisheries Management                                        </t>
  </si>
  <si>
    <t>SG431</t>
  </si>
  <si>
    <t>SG432</t>
  </si>
  <si>
    <t xml:space="preserve">Environmental Protection                                    </t>
  </si>
  <si>
    <t>SG433</t>
  </si>
  <si>
    <t xml:space="preserve">Occupational Safety and Health                              </t>
  </si>
  <si>
    <t>SG435</t>
  </si>
  <si>
    <t xml:space="preserve">Health Science and Physiology                               </t>
  </si>
  <si>
    <t>SG436</t>
  </si>
  <si>
    <t xml:space="preserve">Biomedical Science                                          </t>
  </si>
  <si>
    <t>SG437</t>
  </si>
  <si>
    <t xml:space="preserve">Forensic Investigation and Analysis                         </t>
  </si>
  <si>
    <t>SG438</t>
  </si>
  <si>
    <t xml:space="preserve">Applied Archaeology                                         </t>
  </si>
  <si>
    <t>SG531</t>
  </si>
  <si>
    <t xml:space="preserve">Marketing - P.R. with Events Management                     </t>
  </si>
  <si>
    <t>SG532</t>
  </si>
  <si>
    <t xml:space="preserve">Marketing with Languages                                    </t>
  </si>
  <si>
    <t>SG533</t>
  </si>
  <si>
    <t>SG536</t>
  </si>
  <si>
    <t xml:space="preserve">Management Practice                                         </t>
  </si>
  <si>
    <t>SG538</t>
  </si>
  <si>
    <t xml:space="preserve">Web Development and Creative Media                          </t>
  </si>
  <si>
    <t>TIPPERARY INSTITUTE</t>
  </si>
  <si>
    <t>TI001</t>
  </si>
  <si>
    <t>TI003</t>
  </si>
  <si>
    <t>TI004</t>
  </si>
  <si>
    <t xml:space="preserve">Computing - Smart Sustainable Energy                        </t>
  </si>
  <si>
    <t>TI006</t>
  </si>
  <si>
    <t xml:space="preserve">Computing (IT Support)                                      </t>
  </si>
  <si>
    <t>TI009</t>
  </si>
  <si>
    <t>TI016</t>
  </si>
  <si>
    <t xml:space="preserve">Computing - IT Support                                      </t>
  </si>
  <si>
    <t>TI019</t>
  </si>
  <si>
    <t>TI101</t>
  </si>
  <si>
    <t xml:space="preserve">Business (Clonmel)                                          </t>
  </si>
  <si>
    <t>TI104</t>
  </si>
  <si>
    <t xml:space="preserve">Information Technology - Creative Multimedia (Clonmel)      </t>
  </si>
  <si>
    <t>TI105</t>
  </si>
  <si>
    <t xml:space="preserve">Business and Office Management                              </t>
  </si>
  <si>
    <t>TI111</t>
  </si>
  <si>
    <t>TI114</t>
  </si>
  <si>
    <t>TI119</t>
  </si>
  <si>
    <t xml:space="preserve">IT TRALEE </t>
  </si>
  <si>
    <t>TL001</t>
  </si>
  <si>
    <t>TL002</t>
  </si>
  <si>
    <t>TL003</t>
  </si>
  <si>
    <t>TL004</t>
  </si>
  <si>
    <t>TL165</t>
  </si>
  <si>
    <t>TL186</t>
  </si>
  <si>
    <t xml:space="preserve">Travel and Tourism Management                               </t>
  </si>
  <si>
    <t>TL187</t>
  </si>
  <si>
    <t xml:space="preserve">Adventure Tourism Management                                </t>
  </si>
  <si>
    <t>TL188</t>
  </si>
  <si>
    <t xml:space="preserve">Hotel and Resort Management                                 </t>
  </si>
  <si>
    <t>TL190</t>
  </si>
  <si>
    <t xml:space="preserve">Applied Social Studies                                      </t>
  </si>
  <si>
    <t>TL195</t>
  </si>
  <si>
    <t xml:space="preserve">Youth and Community Work Practice                           </t>
  </si>
  <si>
    <t>TL210</t>
  </si>
  <si>
    <t xml:space="preserve">Advanced Business Studies                                   </t>
  </si>
  <si>
    <t>TL220</t>
  </si>
  <si>
    <t>TL315</t>
  </si>
  <si>
    <t xml:space="preserve">Computing with Software Development                         </t>
  </si>
  <si>
    <t>TL325</t>
  </si>
  <si>
    <t xml:space="preserve">Computing with Games Development                            </t>
  </si>
  <si>
    <t>TL350</t>
  </si>
  <si>
    <t xml:space="preserve">Business Studies (Office Information Systems)               </t>
  </si>
  <si>
    <t>TL355</t>
  </si>
  <si>
    <t xml:space="preserve">Computing with Multimedia                                   </t>
  </si>
  <si>
    <t>TL356</t>
  </si>
  <si>
    <t xml:space="preserve">Computing with interactive Web Development                  </t>
  </si>
  <si>
    <t>TL425</t>
  </si>
  <si>
    <t xml:space="preserve">Pharmaceutical Analysis with Forensics                      </t>
  </si>
  <si>
    <t>TL426</t>
  </si>
  <si>
    <t xml:space="preserve">Pharmaceutical Analysis with Environmental Science          </t>
  </si>
  <si>
    <t>TL430</t>
  </si>
  <si>
    <t xml:space="preserve">Science (Biological and Environmental Studies)              </t>
  </si>
  <si>
    <t>TL433</t>
  </si>
  <si>
    <t xml:space="preserve">Pharmaceutical Analysis with Cosmetics                      </t>
  </si>
  <si>
    <t>TL481</t>
  </si>
  <si>
    <t xml:space="preserve">Health and Leisure                                          </t>
  </si>
  <si>
    <t>TL482</t>
  </si>
  <si>
    <t xml:space="preserve">Health and Leisure with Massage                             </t>
  </si>
  <si>
    <t>340*</t>
  </si>
  <si>
    <t>TL600</t>
  </si>
  <si>
    <t>TL610</t>
  </si>
  <si>
    <t xml:space="preserve">Renewable Energy and Energy Management                      </t>
  </si>
  <si>
    <t>TL620</t>
  </si>
  <si>
    <t xml:space="preserve">Engineering (Civil)                                         </t>
  </si>
  <si>
    <t>TL630</t>
  </si>
  <si>
    <t>TL650</t>
  </si>
  <si>
    <t xml:space="preserve">Engineering (Agricultural)                                  </t>
  </si>
  <si>
    <t>TL670</t>
  </si>
  <si>
    <t xml:space="preserve">Engineering (Mechanical)                                    </t>
  </si>
  <si>
    <t>TL690</t>
  </si>
  <si>
    <t xml:space="preserve">Engineering (Mechanical and Electronic)                     </t>
  </si>
  <si>
    <t>WATERFORD IT</t>
  </si>
  <si>
    <t>WD003</t>
  </si>
  <si>
    <t>WD008</t>
  </si>
  <si>
    <t xml:space="preserve">Science (Pharmaceutical Science or Applied Biology)         </t>
  </si>
  <si>
    <t>WD009</t>
  </si>
  <si>
    <t xml:space="preserve">Agricultural Science                                        </t>
  </si>
  <si>
    <t>WD010</t>
  </si>
  <si>
    <t xml:space="preserve">Electronics Engineering                                     </t>
  </si>
  <si>
    <t>WD011</t>
  </si>
  <si>
    <t>WD013</t>
  </si>
  <si>
    <t>WD018</t>
  </si>
  <si>
    <t>WD019</t>
  </si>
  <si>
    <t xml:space="preserve">Recreation and Sport Management                             </t>
  </si>
  <si>
    <t>WD039</t>
  </si>
  <si>
    <t xml:space="preserve">Hospitality Operations                                      </t>
  </si>
  <si>
    <t>WD040</t>
  </si>
  <si>
    <t>WD076</t>
  </si>
  <si>
    <t xml:space="preserve">Forestry                                                    </t>
  </si>
  <si>
    <t>WD094</t>
  </si>
  <si>
    <t>WD096</t>
  </si>
  <si>
    <t>WD098</t>
  </si>
  <si>
    <t>WD139</t>
  </si>
  <si>
    <t>WD151</t>
  </si>
  <si>
    <t xml:space="preserve">Software Systems Development                                </t>
  </si>
  <si>
    <t>WD153</t>
  </si>
  <si>
    <t xml:space="preserve">Multimedia Applications Development                         </t>
  </si>
  <si>
    <t>WD155</t>
  </si>
  <si>
    <t xml:space="preserve">Information Technology                                      </t>
  </si>
  <si>
    <t>WD159</t>
  </si>
  <si>
    <t>WD164</t>
  </si>
  <si>
    <t xml:space="preserve">Food Science with Business                                  </t>
  </si>
  <si>
    <t>WD172</t>
  </si>
  <si>
    <t>WD173</t>
  </si>
  <si>
    <t>WD174</t>
  </si>
  <si>
    <t xml:space="preserve">                                                                         </t>
  </si>
  <si>
    <t>465+</t>
  </si>
  <si>
    <t xml:space="preserve">Electronics and Wireless Communications                     </t>
  </si>
  <si>
    <t xml:space="preserve">Computer Network Management                                 </t>
  </si>
  <si>
    <t>CW057</t>
  </si>
  <si>
    <t>CW817</t>
  </si>
  <si>
    <t>CW827</t>
  </si>
  <si>
    <t>CW936</t>
  </si>
  <si>
    <t>CR805</t>
  </si>
  <si>
    <t xml:space="preserve">Journalism and Media                                        </t>
  </si>
  <si>
    <t>DT011</t>
  </si>
  <si>
    <t xml:space="preserve">Aviation Technology                                         </t>
  </si>
  <si>
    <t>DT598</t>
  </si>
  <si>
    <t>GC316</t>
  </si>
  <si>
    <t>GC320</t>
  </si>
  <si>
    <t>GC335</t>
  </si>
  <si>
    <t>GC340</t>
  </si>
  <si>
    <t>TA311</t>
  </si>
  <si>
    <t xml:space="preserve">Bioanalysis or Chemical Analysis                            </t>
  </si>
  <si>
    <t>390*</t>
  </si>
  <si>
    <t>DK651</t>
  </si>
  <si>
    <t>310*</t>
  </si>
  <si>
    <t>DK768</t>
  </si>
  <si>
    <t>432+</t>
  </si>
  <si>
    <t xml:space="preserve">Business - Management                                       </t>
  </si>
  <si>
    <t>LY127</t>
  </si>
  <si>
    <t xml:space="preserve">Business - Marketing                                        </t>
  </si>
  <si>
    <t>LY717</t>
  </si>
  <si>
    <t>655+</t>
  </si>
  <si>
    <t>WD078</t>
  </si>
  <si>
    <t>WD097</t>
  </si>
  <si>
    <t xml:space="preserve">Horticulture (Dublin - National Botanic Gardens)            </t>
  </si>
  <si>
    <t>WD126</t>
  </si>
  <si>
    <t>WD175</t>
  </si>
  <si>
    <t>WD176</t>
  </si>
  <si>
    <t>WD177</t>
  </si>
  <si>
    <t>Difference</t>
  </si>
  <si>
    <t>Course Title</t>
  </si>
  <si>
    <t>AL601</t>
  </si>
  <si>
    <t>AL604</t>
  </si>
  <si>
    <t>AL630</t>
  </si>
  <si>
    <t>AL631</t>
  </si>
  <si>
    <t>AL632</t>
  </si>
  <si>
    <t>AL650</t>
  </si>
  <si>
    <t>AL651</t>
  </si>
  <si>
    <t>AL652</t>
  </si>
  <si>
    <t xml:space="preserve">Business in Equine Studies                                  </t>
  </si>
  <si>
    <t>AL653</t>
  </si>
  <si>
    <t>AL654</t>
  </si>
  <si>
    <t>AL655</t>
  </si>
  <si>
    <t xml:space="preserve">Social Media Marketing                                      </t>
  </si>
  <si>
    <t>160</t>
  </si>
  <si>
    <t>AL660</t>
  </si>
  <si>
    <t>AL661</t>
  </si>
  <si>
    <t>AL663</t>
  </si>
  <si>
    <t>AL664</t>
  </si>
  <si>
    <t>AL665</t>
  </si>
  <si>
    <t>AL702</t>
  </si>
  <si>
    <t>AL703</t>
  </si>
  <si>
    <t>AL704</t>
  </si>
  <si>
    <t>AL710</t>
  </si>
  <si>
    <t>AL711</t>
  </si>
  <si>
    <t>AL712</t>
  </si>
  <si>
    <t>AL721</t>
  </si>
  <si>
    <t>205</t>
  </si>
  <si>
    <t>AL730</t>
  </si>
  <si>
    <t>AL731</t>
  </si>
  <si>
    <t>AL733</t>
  </si>
  <si>
    <t xml:space="preserve">Forensic Toxicology                                         </t>
  </si>
  <si>
    <t>AL734</t>
  </si>
  <si>
    <t xml:space="preserve">Pharmaceutical Science (Drug Development and Analysis)      </t>
  </si>
  <si>
    <t>AL750</t>
  </si>
  <si>
    <t>AL760</t>
  </si>
  <si>
    <t>AL761</t>
  </si>
  <si>
    <t>AL763</t>
  </si>
  <si>
    <t xml:space="preserve">Engineering (Common 1st Year)                               </t>
  </si>
  <si>
    <t xml:space="preserve">Business (Common 1st Year)                                  </t>
  </si>
  <si>
    <t xml:space="preserve">Early Childhood Care                                        </t>
  </si>
  <si>
    <t>BY201</t>
  </si>
  <si>
    <t xml:space="preserve">Business - at city centre campus                            </t>
  </si>
  <si>
    <t>BY251</t>
  </si>
  <si>
    <t xml:space="preserve">Counselling Skills and Psychotherapy Studies                </t>
  </si>
  <si>
    <t xml:space="preserve">Counselling Skills and Youth Studies                        </t>
  </si>
  <si>
    <t xml:space="preserve">Applied Physics &amp; Instrumentation                           </t>
  </si>
  <si>
    <t xml:space="preserve">Transport Management &amp; Technology                           </t>
  </si>
  <si>
    <t xml:space="preserve">Nautical Science - at National Maritime College of Ireland  </t>
  </si>
  <si>
    <t>Marine Engineering - at National Maritime College of Ireland</t>
  </si>
  <si>
    <t xml:space="preserve">Science (Level 7 - Common Entry)                            </t>
  </si>
  <si>
    <t xml:space="preserve">Early Years Education                                       </t>
  </si>
  <si>
    <t>Marine Electrotechnology - at National Maritime College of I</t>
  </si>
  <si>
    <t xml:space="preserve">Business Studies - Wexford                                     </t>
  </si>
  <si>
    <t>CW016</t>
  </si>
  <si>
    <t xml:space="preserve">Business Office Management - Wexford                        </t>
  </si>
  <si>
    <t xml:space="preserve">Applied Social Studies (Professional Social Care) - Wexford </t>
  </si>
  <si>
    <t xml:space="preserve">Business - Wexford                                          </t>
  </si>
  <si>
    <t xml:space="preserve">Art - Wexford - Portfolio                                   </t>
  </si>
  <si>
    <t>Computing - (Options: Applications/Commercial Programming/Ne</t>
  </si>
  <si>
    <t xml:space="preserve">Applied Social Studies - Professional Social Care           </t>
  </si>
  <si>
    <t xml:space="preserve">Sport and Exercise (GAA) portfolio                          </t>
  </si>
  <si>
    <t xml:space="preserve">Sport and Exercise (Rugby)   Portfolio                      </t>
  </si>
  <si>
    <t xml:space="preserve">Sport and Exercise (Soccer)  Portfolio                      </t>
  </si>
  <si>
    <t>105</t>
  </si>
  <si>
    <t xml:space="preserve">Business Studies - Management and Administration.           </t>
  </si>
  <si>
    <t xml:space="preserve">Communications (Creative Multimedia)                        </t>
  </si>
  <si>
    <t xml:space="preserve">Music and Audio Production                                  </t>
  </si>
  <si>
    <t xml:space="preserve">Electrical and Control Engineering                          </t>
  </si>
  <si>
    <t>DT080</t>
  </si>
  <si>
    <t xml:space="preserve">Networking Technologies                                     </t>
  </si>
  <si>
    <t>DT097</t>
  </si>
  <si>
    <t xml:space="preserve">Engineering (General Entry)                                 </t>
  </si>
  <si>
    <t xml:space="preserve">Auctioneering  Valuation and Estate Agency                  </t>
  </si>
  <si>
    <t>DT169</t>
  </si>
  <si>
    <t xml:space="preserve">Timber Product Technology                                   </t>
  </si>
  <si>
    <t>DT170</t>
  </si>
  <si>
    <t xml:space="preserve">Buildings Management (Maintenance and Conservation)         </t>
  </si>
  <si>
    <t xml:space="preserve">Culinary Arts(Professional Culinary Practice)               </t>
  </si>
  <si>
    <t xml:space="preserve">Visual Merchandising and Display                            </t>
  </si>
  <si>
    <t xml:space="preserve">Event Management with Public Relations                      </t>
  </si>
  <si>
    <t>Agriculture and Environmental Mgmt(common 1st yr with GA172)</t>
  </si>
  <si>
    <t xml:space="preserve">Business in Computer Applications - Castlebar               </t>
  </si>
  <si>
    <t xml:space="preserve">Outdoor Education and Leisure - Castlebar                   </t>
  </si>
  <si>
    <t xml:space="preserve">Heritage Studies - Castlebar                                </t>
  </si>
  <si>
    <t xml:space="preserve">Outdoor Education and Leisure with Geography - Castlebar    </t>
  </si>
  <si>
    <t>Construction Management in Refurbishment and Maintenance - C</t>
  </si>
  <si>
    <t xml:space="preserve">Business - Castlebar                                        </t>
  </si>
  <si>
    <t xml:space="preserve">Accounting and Financial Management - Castlebar             </t>
  </si>
  <si>
    <t xml:space="preserve">Applied Social Studies - Castlebar                          </t>
  </si>
  <si>
    <t xml:space="preserve">Furniture Design and Manufacture - Letterfrack              </t>
  </si>
  <si>
    <t xml:space="preserve">Furniture and Wood Technology - Letterfrack                 </t>
  </si>
  <si>
    <t xml:space="preserve">Business - Limerick                                         </t>
  </si>
  <si>
    <t xml:space="preserve">Business Administration - Limerick                          </t>
  </si>
  <si>
    <t xml:space="preserve">Computing - Limerick                                        </t>
  </si>
  <si>
    <t xml:space="preserve">Computing(Limerick)                                         </t>
  </si>
  <si>
    <t>GC475</t>
  </si>
  <si>
    <t xml:space="preserve">Certificate in Photography (Dublin)                         </t>
  </si>
  <si>
    <t xml:space="preserve">Fashion Design (Dublin) - Portfolio                         </t>
  </si>
  <si>
    <t>LC222</t>
  </si>
  <si>
    <t>LC232</t>
  </si>
  <si>
    <t>LC235</t>
  </si>
  <si>
    <t>LC237</t>
  </si>
  <si>
    <t>LC244</t>
  </si>
  <si>
    <t xml:space="preserve">Sustainable Building and Renewable Energy                   </t>
  </si>
  <si>
    <t>LC251</t>
  </si>
  <si>
    <t>LC253</t>
  </si>
  <si>
    <t>LC254</t>
  </si>
  <si>
    <t>LC256</t>
  </si>
  <si>
    <t xml:space="preserve">Construction Practice                                       </t>
  </si>
  <si>
    <t>LC260</t>
  </si>
  <si>
    <t>LC261</t>
  </si>
  <si>
    <t xml:space="preserve">Applied Chemistry                                           </t>
  </si>
  <si>
    <t>LC264</t>
  </si>
  <si>
    <t>LC267</t>
  </si>
  <si>
    <t>LC270</t>
  </si>
  <si>
    <t>LC276</t>
  </si>
  <si>
    <t xml:space="preserve">Video and Sound Technology                                  </t>
  </si>
  <si>
    <t>LC277</t>
  </si>
  <si>
    <t>LC278</t>
  </si>
  <si>
    <t>LC279</t>
  </si>
  <si>
    <t>LC281</t>
  </si>
  <si>
    <t xml:space="preserve">Automobile Technology                                       </t>
  </si>
  <si>
    <t>LC284</t>
  </si>
  <si>
    <t>Agricultural Mechanisation - Salesian Agri. College Pallaske</t>
  </si>
  <si>
    <t>LC285</t>
  </si>
  <si>
    <t>LC286</t>
  </si>
  <si>
    <t>LC296</t>
  </si>
  <si>
    <t>LC298</t>
  </si>
  <si>
    <t>LC299</t>
  </si>
  <si>
    <t xml:space="preserve">Business - Thurles                                          </t>
  </si>
  <si>
    <t>LC403</t>
  </si>
  <si>
    <t xml:space="preserve">Computing - Thurles                                         </t>
  </si>
  <si>
    <t>LC404</t>
  </si>
  <si>
    <t xml:space="preserve">Computing - Smart Sustainable Energy - Thurles              </t>
  </si>
  <si>
    <t>LC416</t>
  </si>
  <si>
    <t xml:space="preserve">Computing - IT Support - Thurles                            </t>
  </si>
  <si>
    <t>LC419</t>
  </si>
  <si>
    <t>LC423</t>
  </si>
  <si>
    <t xml:space="preserve">Sports Strength and Conditioning - Thurles                  </t>
  </si>
  <si>
    <t>LC501</t>
  </si>
  <si>
    <t xml:space="preserve">Business - Clonmel                                          </t>
  </si>
  <si>
    <t>LC504</t>
  </si>
  <si>
    <t xml:space="preserve">Information Technology - Creative Multimedia - Clonmel      </t>
  </si>
  <si>
    <t>LC511</t>
  </si>
  <si>
    <t xml:space="preserve">Marketing - Clonmel                                         </t>
  </si>
  <si>
    <t>LC514</t>
  </si>
  <si>
    <t>LY106</t>
  </si>
  <si>
    <t xml:space="preserve">Business (Accounting &amp; Administration)                      </t>
  </si>
  <si>
    <t xml:space="preserve">Administration and Information Technology                   </t>
  </si>
  <si>
    <t>LY206</t>
  </si>
  <si>
    <t xml:space="preserve">Sports Studies                                              </t>
  </si>
  <si>
    <t xml:space="preserve">Law with Criminal Justice/Irish/French/Spanish/German       </t>
  </si>
  <si>
    <t xml:space="preserve">Hotel Administration                                        </t>
  </si>
  <si>
    <t>LY327</t>
  </si>
  <si>
    <t>Hotel,  Restaurant &amp; Resort Management</t>
  </si>
  <si>
    <t xml:space="preserve">Bar &amp; Restaurant Supervision                                </t>
  </si>
  <si>
    <t xml:space="preserve">Digital Media Design                                        </t>
  </si>
  <si>
    <t>LY437</t>
  </si>
  <si>
    <t xml:space="preserve">Animation                                                   </t>
  </si>
  <si>
    <t xml:space="preserve">Building Services &amp; Renewable Energy                        </t>
  </si>
  <si>
    <t>LY816</t>
  </si>
  <si>
    <t>LY826</t>
  </si>
  <si>
    <t xml:space="preserve">Applied Agriculture                                         </t>
  </si>
  <si>
    <t>LY906</t>
  </si>
  <si>
    <t>Early Childhood Care, Health and Education</t>
  </si>
  <si>
    <t>LY916</t>
  </si>
  <si>
    <t xml:space="preserve">Health and Social Care                                      </t>
  </si>
  <si>
    <t xml:space="preserve">Health &amp; Social Care                                        </t>
  </si>
  <si>
    <t xml:space="preserve">Business in Tourism with Event Management                   </t>
  </si>
  <si>
    <t>695+</t>
  </si>
  <si>
    <t xml:space="preserve">Advanced Wood and Sustainable Building Technology           </t>
  </si>
  <si>
    <t>SG335</t>
  </si>
  <si>
    <t xml:space="preserve">Envirnomental Engineering </t>
  </si>
  <si>
    <t>TL621</t>
  </si>
  <si>
    <t>TL748</t>
  </si>
  <si>
    <t xml:space="preserve">Horticulture (Waterford - Kildalton College)                </t>
  </si>
  <si>
    <t>WD182</t>
  </si>
  <si>
    <t>Round 1 2012</t>
  </si>
  <si>
    <t>Round 1 2013</t>
  </si>
  <si>
    <t>600+</t>
  </si>
  <si>
    <t>200*</t>
  </si>
  <si>
    <t>285*</t>
  </si>
  <si>
    <t>450#</t>
  </si>
  <si>
    <t>423+</t>
  </si>
  <si>
    <t>200#</t>
  </si>
  <si>
    <t>587+</t>
  </si>
  <si>
    <t>375*</t>
  </si>
  <si>
    <t>465#</t>
  </si>
  <si>
    <t>435#</t>
  </si>
  <si>
    <t>TL782</t>
  </si>
  <si>
    <t>TL780</t>
  </si>
  <si>
    <t>TL772</t>
  </si>
  <si>
    <t>TL771</t>
  </si>
  <si>
    <t>TL754</t>
  </si>
  <si>
    <t>TL753</t>
  </si>
  <si>
    <t>TL721</t>
  </si>
  <si>
    <t>TL720</t>
  </si>
  <si>
    <t>TL712</t>
  </si>
  <si>
    <t>TL711</t>
  </si>
  <si>
    <t>TL710</t>
  </si>
  <si>
    <t>TL651</t>
  </si>
  <si>
    <t>TL605</t>
  </si>
  <si>
    <t>AL657</t>
  </si>
  <si>
    <t>Computing for Business</t>
  </si>
  <si>
    <t>AS201</t>
  </si>
  <si>
    <t>Applied Science in Food and Business Management</t>
  </si>
  <si>
    <t>CR077</t>
  </si>
  <si>
    <t>Craft Technology (Wood) with Business</t>
  </si>
  <si>
    <t>CT110</t>
  </si>
  <si>
    <t>Computing in Information Technology</t>
  </si>
  <si>
    <t>CT116</t>
  </si>
  <si>
    <t>Information Technology</t>
  </si>
  <si>
    <t>GA460</t>
  </si>
  <si>
    <t>Construction Management</t>
  </si>
  <si>
    <t>GA461</t>
  </si>
  <si>
    <t>Construction Economics and Quantity Surveying</t>
  </si>
  <si>
    <t>GA462</t>
  </si>
  <si>
    <t>GA463</t>
  </si>
  <si>
    <t>GA573</t>
  </si>
  <si>
    <t>Electrical Services and Automation Engineering</t>
  </si>
  <si>
    <t>GC306</t>
  </si>
  <si>
    <t>Diploma in International Hospitality Management (Limerick)</t>
  </si>
  <si>
    <t>GC310</t>
  </si>
  <si>
    <t>Marketing (Limerick)</t>
  </si>
  <si>
    <t>GC311</t>
  </si>
  <si>
    <t>Business (Limerick)</t>
  </si>
  <si>
    <t>GC410</t>
  </si>
  <si>
    <t>Marketing (Dublin)</t>
  </si>
  <si>
    <t>GC411</t>
  </si>
  <si>
    <t>GC425</t>
  </si>
  <si>
    <t>Legal Studies and Practice (Dublin)</t>
  </si>
  <si>
    <t>GC445</t>
  </si>
  <si>
    <t>Computer Games Technology (Dublin)</t>
  </si>
  <si>
    <t>GF010</t>
  </si>
  <si>
    <t>Business in Management</t>
  </si>
  <si>
    <t>GF011</t>
  </si>
  <si>
    <t>LC111</t>
  </si>
  <si>
    <t>Fashion Knitwear &amp; Textiles</t>
  </si>
  <si>
    <t>667#</t>
  </si>
  <si>
    <t>LC228</t>
  </si>
  <si>
    <t>Sports Coaching &amp; Development</t>
  </si>
  <si>
    <t>LC257</t>
  </si>
  <si>
    <t>Interior Design &amp; Technology</t>
  </si>
  <si>
    <t>PI201</t>
  </si>
  <si>
    <t>Montessori Education</t>
  </si>
  <si>
    <t>250#</t>
  </si>
  <si>
    <t>Business</t>
  </si>
  <si>
    <t>TL700</t>
  </si>
  <si>
    <t>Social Media and Web Technologies</t>
  </si>
  <si>
    <t>TL714</t>
  </si>
  <si>
    <t>Computing with Mobile App Development</t>
  </si>
  <si>
    <t>TL719</t>
  </si>
  <si>
    <t>Culinary Arts</t>
  </si>
  <si>
    <t>TL722</t>
  </si>
  <si>
    <t>Hotel Management</t>
  </si>
  <si>
    <t>TL731</t>
  </si>
  <si>
    <t>TL733</t>
  </si>
  <si>
    <t>TL743</t>
  </si>
  <si>
    <t>Advanced Wood Technology and Sustainable Construction</t>
  </si>
  <si>
    <t>TL744</t>
  </si>
  <si>
    <t>Agricultural Engineering</t>
  </si>
  <si>
    <t>TL746</t>
  </si>
  <si>
    <t>Civil and Envrionmental Engineering</t>
  </si>
  <si>
    <t>TL745</t>
  </si>
  <si>
    <t>Energy Technology and the Built Environment</t>
  </si>
  <si>
    <t>TL747</t>
  </si>
  <si>
    <t>Engineering</t>
  </si>
  <si>
    <t>TL749</t>
  </si>
  <si>
    <t>Food Science with Innovation</t>
  </si>
  <si>
    <t>TL781</t>
  </si>
  <si>
    <t>WD184</t>
  </si>
  <si>
    <t>Retail Management</t>
  </si>
  <si>
    <t>ADMISSION DATA 2013</t>
  </si>
  <si>
    <t>Level 8</t>
  </si>
  <si>
    <t>The details  given are for general information only and do not form part of any contract. They are not intended for use in determining whether any individual applicant is or is not entitled to an offer of a higher education place.</t>
  </si>
  <si>
    <t>**</t>
  </si>
  <si>
    <t>Matriculated candidates are considered but admission is on</t>
  </si>
  <si>
    <t>the basis of performance in the music test and interview.</t>
  </si>
  <si>
    <t>***</t>
  </si>
  <si>
    <t>Applicants are ranked as for other courses but the final</t>
  </si>
  <si>
    <t>decision depends on performance in interview.</t>
  </si>
  <si>
    <t>Test / Interview / Portfolio etc.</t>
  </si>
  <si>
    <t xml:space="preserve"> All qualified applicants</t>
  </si>
  <si>
    <t>GC460</t>
  </si>
  <si>
    <t>230#</t>
  </si>
  <si>
    <t>Music Production for Games (Dublin) - Interview</t>
  </si>
  <si>
    <t>530+</t>
  </si>
  <si>
    <t>463+</t>
  </si>
  <si>
    <t>310#</t>
  </si>
  <si>
    <t>380*</t>
  </si>
  <si>
    <t>500#</t>
  </si>
  <si>
    <t>420#</t>
  </si>
  <si>
    <t>345*</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</si>
</sst>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1809]dd\ mmmm\ yyyy"/>
    <numFmt numFmtId="185" formatCode="&quot;Yes&quot;;&quot;Yes&quot;;&quot;No&quot;"/>
    <numFmt numFmtId="186" formatCode="&quot;True&quot;;&quot;True&quot;;&quot;False&quot;"/>
    <numFmt numFmtId="187" formatCode="&quot;On&quot;;&quot;On&quot;;&quot;Off&quot;"/>
    <numFmt numFmtId="188" formatCode="[$€-2]\ #,##0.00_);[Red]\([$€-2]\ #,##0.00\)"/>
    <numFmt numFmtId="189" formatCode="0_ ;[Red]\-0\ "/>
  </numFmts>
  <fonts count="38">
    <font>
      <sz val="10"/>
      <name val="Arial"/>
      <family val="0"/>
    </font>
    <font>
      <b/>
      <sz val="10"/>
      <name val="Arial"/>
      <family val="2"/>
    </font>
    <font>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0">
    <xf numFmtId="0" fontId="0" fillId="0" borderId="0" xfId="0" applyAlignment="1">
      <alignment/>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horizontal="right" vertical="center"/>
    </xf>
    <xf numFmtId="0" fontId="0" fillId="0" borderId="0" xfId="0" applyAlignment="1">
      <alignment horizontal="right"/>
    </xf>
    <xf numFmtId="0" fontId="0" fillId="0" borderId="0" xfId="0" applyFont="1" applyFill="1" applyAlignment="1">
      <alignment horizontal="right"/>
    </xf>
    <xf numFmtId="0" fontId="1" fillId="0" borderId="0" xfId="0" applyFont="1" applyBorder="1" applyAlignment="1">
      <alignment horizontal="center"/>
    </xf>
    <xf numFmtId="0" fontId="1" fillId="0" borderId="0" xfId="0" applyFont="1" applyAlignment="1">
      <alignment/>
    </xf>
    <xf numFmtId="0" fontId="1" fillId="0" borderId="10" xfId="0" applyFont="1" applyBorder="1" applyAlignment="1">
      <alignment horizontal="left" wrapText="1"/>
    </xf>
    <xf numFmtId="0" fontId="1" fillId="0" borderId="10" xfId="0" applyFont="1" applyBorder="1" applyAlignment="1">
      <alignment horizontal="right" wrapText="1"/>
    </xf>
    <xf numFmtId="0" fontId="1" fillId="0" borderId="0" xfId="0" applyFont="1" applyAlignment="1">
      <alignment horizontal="right"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horizontal="right"/>
    </xf>
    <xf numFmtId="0" fontId="0" fillId="0" borderId="0" xfId="0" applyFont="1" applyBorder="1" applyAlignment="1">
      <alignment horizontal="center" vertical="center"/>
    </xf>
    <xf numFmtId="0" fontId="0" fillId="0" borderId="0" xfId="0" applyFont="1" applyAlignment="1">
      <alignment horizontal="right" vertical="center"/>
    </xf>
    <xf numFmtId="0" fontId="0" fillId="0" borderId="0" xfId="0" applyFont="1" applyBorder="1" applyAlignment="1">
      <alignment vertical="center"/>
    </xf>
    <xf numFmtId="0" fontId="1" fillId="0" borderId="0" xfId="0" applyFont="1" applyFill="1" applyBorder="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horizontal="right" vertical="center" wrapText="1"/>
    </xf>
    <xf numFmtId="0" fontId="0" fillId="0" borderId="11" xfId="0" applyFont="1" applyBorder="1" applyAlignment="1">
      <alignment/>
    </xf>
    <xf numFmtId="0" fontId="0" fillId="0" borderId="11" xfId="0" applyFont="1" applyBorder="1" applyAlignment="1">
      <alignment horizontal="right" vertical="center"/>
    </xf>
    <xf numFmtId="0" fontId="0" fillId="0" borderId="11" xfId="0" applyBorder="1" applyAlignment="1">
      <alignment horizontal="right"/>
    </xf>
    <xf numFmtId="0" fontId="0" fillId="0" borderId="10" xfId="0" applyFont="1" applyBorder="1" applyAlignment="1">
      <alignment vertical="center"/>
    </xf>
    <xf numFmtId="0" fontId="1" fillId="0" borderId="12" xfId="0" applyFont="1" applyBorder="1" applyAlignment="1">
      <alignment horizontal="center" wrapText="1"/>
    </xf>
    <xf numFmtId="0" fontId="0" fillId="0" borderId="0" xfId="0"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189" fontId="1" fillId="0" borderId="0" xfId="0" applyNumberFormat="1" applyFont="1" applyAlignment="1">
      <alignment vertical="center"/>
    </xf>
    <xf numFmtId="189" fontId="1" fillId="0" borderId="10" xfId="0" applyNumberFormat="1" applyFont="1" applyBorder="1" applyAlignment="1">
      <alignment horizontal="right" wrapText="1"/>
    </xf>
    <xf numFmtId="189" fontId="1" fillId="0" borderId="10" xfId="0" applyNumberFormat="1" applyFont="1" applyBorder="1" applyAlignment="1">
      <alignment vertical="center"/>
    </xf>
    <xf numFmtId="189" fontId="1" fillId="0" borderId="0" xfId="0" applyNumberFormat="1" applyFont="1" applyAlignment="1">
      <alignment/>
    </xf>
    <xf numFmtId="0" fontId="0" fillId="0" borderId="11" xfId="55" applyFont="1" applyBorder="1">
      <alignment/>
      <protection/>
    </xf>
    <xf numFmtId="0" fontId="0" fillId="0" borderId="13" xfId="55" applyFont="1" applyBorder="1">
      <alignment/>
      <protection/>
    </xf>
    <xf numFmtId="0" fontId="0" fillId="0" borderId="11" xfId="55" applyFont="1" applyBorder="1" applyAlignment="1">
      <alignment horizontal="left"/>
      <protection/>
    </xf>
    <xf numFmtId="0" fontId="0" fillId="0" borderId="13" xfId="55" applyBorder="1">
      <alignment/>
      <protection/>
    </xf>
    <xf numFmtId="0" fontId="0" fillId="0" borderId="0" xfId="55" applyFont="1" applyBorder="1">
      <alignment/>
      <protection/>
    </xf>
    <xf numFmtId="0" fontId="1" fillId="0" borderId="10" xfId="0" applyNumberFormat="1" applyFont="1" applyBorder="1" applyAlignment="1">
      <alignment horizontal="right" vertical="center"/>
    </xf>
    <xf numFmtId="0" fontId="1" fillId="0" borderId="10" xfId="0" applyNumberFormat="1" applyFont="1" applyBorder="1" applyAlignment="1">
      <alignment horizontal="right" wrapText="1"/>
    </xf>
    <xf numFmtId="0" fontId="1" fillId="0" borderId="10" xfId="0" applyNumberFormat="1" applyFont="1" applyFill="1" applyBorder="1" applyAlignment="1">
      <alignment horizontal="right" vertical="center"/>
    </xf>
    <xf numFmtId="0" fontId="1" fillId="0" borderId="0" xfId="0" applyNumberFormat="1" applyFont="1" applyAlignment="1">
      <alignment horizontal="right" vertical="center"/>
    </xf>
    <xf numFmtId="0" fontId="0" fillId="0" borderId="11" xfId="55" applyFont="1" applyBorder="1" applyAlignment="1">
      <alignment horizontal="right"/>
      <protection/>
    </xf>
    <xf numFmtId="0" fontId="0" fillId="0" borderId="11" xfId="55" applyNumberFormat="1" applyFont="1" applyBorder="1" applyAlignment="1">
      <alignment horizontal="right"/>
      <protection/>
    </xf>
    <xf numFmtId="0" fontId="0" fillId="0" borderId="11" xfId="55" applyNumberFormat="1" applyFont="1" applyBorder="1" applyAlignment="1">
      <alignment horizontal="right" vertical="center"/>
      <protection/>
    </xf>
    <xf numFmtId="0" fontId="1" fillId="0" borderId="0" xfId="0" applyNumberFormat="1" applyFont="1" applyAlignment="1">
      <alignment horizontal="right"/>
    </xf>
    <xf numFmtId="0" fontId="0" fillId="0" borderId="10" xfId="0" applyNumberFormat="1" applyFont="1" applyBorder="1" applyAlignment="1">
      <alignment horizontal="right" vertical="center"/>
    </xf>
    <xf numFmtId="0" fontId="0" fillId="0" borderId="10" xfId="0" applyNumberFormat="1" applyFont="1" applyFill="1" applyBorder="1" applyAlignment="1">
      <alignment horizontal="right" vertical="center"/>
    </xf>
    <xf numFmtId="0" fontId="0" fillId="0" borderId="11" xfId="55" applyFont="1" applyBorder="1" applyAlignment="1">
      <alignment horizontal="right"/>
      <protection/>
    </xf>
    <xf numFmtId="0" fontId="0" fillId="0" borderId="11" xfId="55" applyNumberFormat="1" applyFont="1" applyBorder="1" applyAlignment="1">
      <alignment horizontal="right"/>
      <protection/>
    </xf>
    <xf numFmtId="0" fontId="0" fillId="0" borderId="11" xfId="55" applyNumberFormat="1" applyFont="1" applyBorder="1" applyAlignment="1">
      <alignment horizontal="right" vertical="center"/>
      <protection/>
    </xf>
    <xf numFmtId="0" fontId="0" fillId="0" borderId="11" xfId="0" applyFont="1" applyBorder="1" applyAlignment="1">
      <alignment/>
    </xf>
    <xf numFmtId="0" fontId="0" fillId="0" borderId="11" xfId="55" applyFont="1" applyBorder="1">
      <alignment/>
      <protection/>
    </xf>
    <xf numFmtId="0" fontId="0" fillId="0" borderId="10" xfId="55" applyNumberFormat="1" applyFont="1" applyBorder="1" applyAlignment="1">
      <alignment horizontal="right"/>
      <protection/>
    </xf>
    <xf numFmtId="0" fontId="0" fillId="0" borderId="11" xfId="0" applyNumberFormat="1" applyFont="1" applyBorder="1" applyAlignment="1">
      <alignment horizontal="right" vertical="center"/>
    </xf>
    <xf numFmtId="0" fontId="0" fillId="0" borderId="10" xfId="55" applyFont="1" applyBorder="1" applyAlignment="1">
      <alignment horizontal="right"/>
      <protection/>
    </xf>
    <xf numFmtId="0" fontId="0" fillId="0" borderId="10" xfId="55" applyNumberFormat="1" applyFont="1" applyBorder="1" applyAlignment="1">
      <alignment horizontal="right"/>
      <protection/>
    </xf>
    <xf numFmtId="0" fontId="1" fillId="0" borderId="11" xfId="0" applyNumberFormat="1" applyFont="1" applyBorder="1" applyAlignment="1">
      <alignment horizontal="right" vertical="center"/>
    </xf>
    <xf numFmtId="0" fontId="0" fillId="0" borderId="13" xfId="55" applyFont="1" applyBorder="1">
      <alignment/>
      <protection/>
    </xf>
    <xf numFmtId="0" fontId="0" fillId="0" borderId="0" xfId="55" applyFont="1" applyBorder="1">
      <alignment/>
      <protection/>
    </xf>
    <xf numFmtId="0" fontId="0" fillId="0" borderId="0" xfId="55" applyNumberFormat="1" applyFont="1" applyBorder="1" applyAlignment="1">
      <alignment horizontal="right"/>
      <protection/>
    </xf>
    <xf numFmtId="0" fontId="0" fillId="0" borderId="0" xfId="55" applyNumberFormat="1" applyFont="1" applyBorder="1" applyAlignment="1">
      <alignment horizontal="right"/>
      <protection/>
    </xf>
    <xf numFmtId="0" fontId="0" fillId="0" borderId="10" xfId="55" applyFont="1" applyBorder="1" applyAlignment="1">
      <alignment horizontal="left"/>
      <protection/>
    </xf>
    <xf numFmtId="0" fontId="1" fillId="0" borderId="10" xfId="55" applyFont="1" applyBorder="1" applyAlignment="1">
      <alignment horizontal="center"/>
      <protection/>
    </xf>
    <xf numFmtId="0" fontId="0" fillId="0" borderId="10" xfId="55" applyFont="1" applyBorder="1">
      <alignment/>
      <protection/>
    </xf>
    <xf numFmtId="0" fontId="0" fillId="0" borderId="10" xfId="55" applyFont="1" applyBorder="1" applyAlignment="1">
      <alignment horizontal="center"/>
      <protection/>
    </xf>
    <xf numFmtId="0" fontId="0" fillId="0" borderId="10" xfId="55" applyBorder="1" applyAlignment="1">
      <alignment horizontal="left"/>
      <protection/>
    </xf>
    <xf numFmtId="0" fontId="0" fillId="0" borderId="0" xfId="0" applyFont="1" applyBorder="1" applyAlignment="1">
      <alignment horizontal="center" vertical="center" wrapText="1"/>
    </xf>
    <xf numFmtId="0" fontId="3" fillId="0" borderId="10" xfId="55" applyFont="1" applyBorder="1" applyAlignment="1" applyProtection="1">
      <alignment horizont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824"/>
  <sheetViews>
    <sheetView zoomScalePageLayoutView="0" workbookViewId="0" topLeftCell="A433">
      <selection activeCell="B36" sqref="B36"/>
    </sheetView>
  </sheetViews>
  <sheetFormatPr defaultColWidth="9.140625" defaultRowHeight="12.75"/>
  <cols>
    <col min="1" max="1" width="11.7109375" style="0" bestFit="1" customWidth="1"/>
    <col min="2" max="2" width="58.7109375" style="0" customWidth="1"/>
    <col min="3" max="3" width="10.28125" style="0" customWidth="1"/>
  </cols>
  <sheetData>
    <row r="1" spans="1:3" ht="12.75">
      <c r="A1" s="11"/>
      <c r="B1" s="25" t="s">
        <v>19</v>
      </c>
      <c r="C1" s="13"/>
    </row>
    <row r="2" spans="1:3" ht="12.75">
      <c r="A2" s="11"/>
      <c r="B2" s="14" t="s">
        <v>3</v>
      </c>
      <c r="C2" s="13"/>
    </row>
    <row r="3" spans="1:3" ht="12.75">
      <c r="A3" s="11"/>
      <c r="B3" s="12" t="s">
        <v>4</v>
      </c>
      <c r="C3" s="13"/>
    </row>
    <row r="4" spans="1:3" ht="12.75">
      <c r="A4" s="11"/>
      <c r="B4" s="12"/>
      <c r="C4" s="13"/>
    </row>
    <row r="5" spans="1:3" ht="12.75" customHeight="1">
      <c r="A5" s="11"/>
      <c r="B5" s="68" t="s">
        <v>5</v>
      </c>
      <c r="C5" s="13"/>
    </row>
    <row r="6" spans="1:3" ht="12.75">
      <c r="A6" s="11"/>
      <c r="B6" s="68"/>
      <c r="C6" s="13"/>
    </row>
    <row r="7" spans="1:3" ht="12.75">
      <c r="A7" s="11"/>
      <c r="B7" s="68"/>
      <c r="C7" s="13"/>
    </row>
    <row r="8" spans="1:3" ht="12.75">
      <c r="A8" s="11"/>
      <c r="B8" s="68"/>
      <c r="C8" s="13"/>
    </row>
    <row r="9" spans="1:3" ht="12.75">
      <c r="A9" s="11"/>
      <c r="B9" s="68"/>
      <c r="C9" s="13"/>
    </row>
    <row r="10" spans="1:3" ht="12.75">
      <c r="A10" s="11"/>
      <c r="B10" s="15"/>
      <c r="C10" s="13"/>
    </row>
    <row r="11" spans="1:3" ht="12.75">
      <c r="A11" s="12" t="s">
        <v>6</v>
      </c>
      <c r="B11" s="11" t="s">
        <v>7</v>
      </c>
      <c r="C11" s="13"/>
    </row>
    <row r="12" spans="1:3" ht="12.75">
      <c r="A12" s="12" t="s">
        <v>8</v>
      </c>
      <c r="B12" s="11" t="s">
        <v>9</v>
      </c>
      <c r="C12" s="13"/>
    </row>
    <row r="13" spans="1:3" ht="12.75">
      <c r="A13" s="12" t="s">
        <v>10</v>
      </c>
      <c r="B13" s="11" t="s">
        <v>11</v>
      </c>
      <c r="C13" s="13"/>
    </row>
    <row r="14" spans="1:3" ht="12.75">
      <c r="A14" s="12" t="s">
        <v>12</v>
      </c>
      <c r="B14" s="11" t="s">
        <v>13</v>
      </c>
      <c r="C14" s="13"/>
    </row>
    <row r="15" spans="1:3" ht="12.75">
      <c r="A15" s="12" t="s">
        <v>14</v>
      </c>
      <c r="B15" s="16" t="s">
        <v>15</v>
      </c>
      <c r="C15" s="13"/>
    </row>
    <row r="16" spans="1:3" ht="12.75">
      <c r="A16" s="11"/>
      <c r="B16" s="11"/>
      <c r="C16" s="13"/>
    </row>
    <row r="17" spans="1:3" ht="12.75">
      <c r="A17" s="12"/>
      <c r="B17" s="16"/>
      <c r="C17" s="13"/>
    </row>
    <row r="18" spans="1:3" ht="24.75" customHeight="1">
      <c r="A18" s="17" t="s">
        <v>0</v>
      </c>
      <c r="B18" s="18" t="s">
        <v>1</v>
      </c>
      <c r="C18" s="19" t="s">
        <v>18</v>
      </c>
    </row>
    <row r="19" spans="1:3" ht="12.75">
      <c r="A19" s="20" t="s">
        <v>20</v>
      </c>
      <c r="B19" s="26" t="s">
        <v>21</v>
      </c>
      <c r="C19" s="21"/>
    </row>
    <row r="20" spans="1:3" ht="12.75">
      <c r="A20" s="20" t="s">
        <v>22</v>
      </c>
      <c r="B20" s="20" t="s">
        <v>23</v>
      </c>
      <c r="C20" s="22">
        <v>140</v>
      </c>
    </row>
    <row r="21" spans="1:3" ht="12.75">
      <c r="A21" s="20" t="s">
        <v>24</v>
      </c>
      <c r="B21" s="20" t="s">
        <v>25</v>
      </c>
      <c r="C21" s="22">
        <v>120</v>
      </c>
    </row>
    <row r="22" spans="1:3" ht="12.75">
      <c r="A22" s="20" t="s">
        <v>26</v>
      </c>
      <c r="B22" s="20" t="s">
        <v>27</v>
      </c>
      <c r="C22" s="22">
        <v>120</v>
      </c>
    </row>
    <row r="23" spans="1:3" ht="12.75">
      <c r="A23" s="20" t="s">
        <v>28</v>
      </c>
      <c r="B23" s="20" t="s">
        <v>29</v>
      </c>
      <c r="C23" s="22" t="s">
        <v>10</v>
      </c>
    </row>
    <row r="24" spans="1:3" ht="12.75">
      <c r="A24" s="20" t="s">
        <v>30</v>
      </c>
      <c r="B24" s="20" t="s">
        <v>31</v>
      </c>
      <c r="C24" s="22">
        <v>325</v>
      </c>
    </row>
    <row r="25" spans="1:3" ht="12.75">
      <c r="A25" s="20" t="s">
        <v>32</v>
      </c>
      <c r="B25" s="20" t="s">
        <v>33</v>
      </c>
      <c r="C25" s="22">
        <v>300</v>
      </c>
    </row>
    <row r="26" spans="1:3" ht="12.75">
      <c r="A26" s="20" t="s">
        <v>34</v>
      </c>
      <c r="B26" s="20" t="s">
        <v>35</v>
      </c>
      <c r="C26" s="22">
        <v>140</v>
      </c>
    </row>
    <row r="27" spans="1:3" ht="12.75">
      <c r="A27" s="20" t="s">
        <v>36</v>
      </c>
      <c r="B27" s="20" t="s">
        <v>37</v>
      </c>
      <c r="C27" s="22">
        <v>200</v>
      </c>
    </row>
    <row r="28" spans="1:3" ht="12.75">
      <c r="A28" s="20" t="s">
        <v>38</v>
      </c>
      <c r="B28" s="20" t="s">
        <v>39</v>
      </c>
      <c r="C28" s="22">
        <v>135</v>
      </c>
    </row>
    <row r="29" spans="1:3" ht="12.75">
      <c r="A29" s="20" t="s">
        <v>40</v>
      </c>
      <c r="B29" s="20" t="s">
        <v>41</v>
      </c>
      <c r="C29" s="22">
        <v>145</v>
      </c>
    </row>
    <row r="30" spans="1:3" ht="12.75">
      <c r="A30" s="20" t="s">
        <v>42</v>
      </c>
      <c r="B30" s="20" t="s">
        <v>43</v>
      </c>
      <c r="C30" s="22">
        <v>190</v>
      </c>
    </row>
    <row r="31" spans="1:3" ht="12.75">
      <c r="A31" s="20" t="s">
        <v>44</v>
      </c>
      <c r="B31" s="20" t="s">
        <v>45</v>
      </c>
      <c r="C31" s="22">
        <v>150</v>
      </c>
    </row>
    <row r="32" spans="1:3" ht="12.75">
      <c r="A32" s="20" t="s">
        <v>46</v>
      </c>
      <c r="B32" s="20" t="s">
        <v>47</v>
      </c>
      <c r="C32" s="22">
        <v>130</v>
      </c>
    </row>
    <row r="33" spans="1:3" ht="12.75">
      <c r="A33" s="20" t="s">
        <v>48</v>
      </c>
      <c r="B33" s="20" t="s">
        <v>49</v>
      </c>
      <c r="C33" s="22">
        <v>210</v>
      </c>
    </row>
    <row r="34" spans="1:3" ht="12.75">
      <c r="A34" s="20" t="s">
        <v>50</v>
      </c>
      <c r="B34" s="20" t="s">
        <v>51</v>
      </c>
      <c r="C34" s="22" t="s">
        <v>52</v>
      </c>
    </row>
    <row r="35" spans="1:3" ht="12.75">
      <c r="A35" s="20" t="s">
        <v>53</v>
      </c>
      <c r="B35" s="20" t="s">
        <v>54</v>
      </c>
      <c r="C35" s="22">
        <v>145</v>
      </c>
    </row>
    <row r="36" spans="1:3" ht="12.75">
      <c r="A36" s="20" t="s">
        <v>55</v>
      </c>
      <c r="B36" s="20" t="s">
        <v>56</v>
      </c>
      <c r="C36" s="22">
        <v>175</v>
      </c>
    </row>
    <row r="37" spans="1:3" ht="12.75">
      <c r="A37" s="20" t="s">
        <v>57</v>
      </c>
      <c r="B37" s="20" t="s">
        <v>58</v>
      </c>
      <c r="C37" s="22" t="s">
        <v>10</v>
      </c>
    </row>
    <row r="38" spans="1:3" ht="12.75">
      <c r="A38" s="20" t="s">
        <v>59</v>
      </c>
      <c r="B38" s="20" t="s">
        <v>60</v>
      </c>
      <c r="C38" s="22">
        <v>170</v>
      </c>
    </row>
    <row r="39" spans="1:3" ht="12.75">
      <c r="A39" s="20" t="s">
        <v>61</v>
      </c>
      <c r="B39" s="20" t="s">
        <v>62</v>
      </c>
      <c r="C39" s="22">
        <v>165</v>
      </c>
    </row>
    <row r="40" spans="1:3" ht="12.75">
      <c r="A40" s="20" t="s">
        <v>63</v>
      </c>
      <c r="B40" s="20" t="s">
        <v>64</v>
      </c>
      <c r="C40" s="22">
        <v>280</v>
      </c>
    </row>
    <row r="41" spans="1:3" ht="12.75">
      <c r="A41" s="20" t="s">
        <v>65</v>
      </c>
      <c r="B41" s="20" t="s">
        <v>66</v>
      </c>
      <c r="C41" s="22">
        <v>110</v>
      </c>
    </row>
    <row r="42" spans="1:3" ht="12.75">
      <c r="A42" s="20" t="s">
        <v>67</v>
      </c>
      <c r="B42" s="20" t="s">
        <v>68</v>
      </c>
      <c r="C42" s="22" t="s">
        <v>69</v>
      </c>
    </row>
    <row r="43" spans="1:3" ht="12.75">
      <c r="A43" s="20" t="s">
        <v>70</v>
      </c>
      <c r="B43" s="20" t="s">
        <v>71</v>
      </c>
      <c r="C43" s="22">
        <v>315</v>
      </c>
    </row>
    <row r="44" spans="1:3" ht="12.75">
      <c r="A44" s="20" t="s">
        <v>72</v>
      </c>
      <c r="B44" s="20" t="s">
        <v>73</v>
      </c>
      <c r="C44" s="22">
        <v>340</v>
      </c>
    </row>
    <row r="45" spans="1:3" ht="12.75">
      <c r="A45" s="20" t="s">
        <v>74</v>
      </c>
      <c r="B45" s="20" t="s">
        <v>75</v>
      </c>
      <c r="C45" s="22">
        <v>300</v>
      </c>
    </row>
    <row r="46" spans="1:3" ht="12.75">
      <c r="A46" s="20" t="s">
        <v>76</v>
      </c>
      <c r="B46" s="20" t="s">
        <v>77</v>
      </c>
      <c r="C46" s="22">
        <v>165</v>
      </c>
    </row>
    <row r="47" spans="1:3" ht="12.75">
      <c r="A47" s="20" t="s">
        <v>78</v>
      </c>
      <c r="B47" s="20" t="s">
        <v>79</v>
      </c>
      <c r="C47" s="22">
        <v>130</v>
      </c>
    </row>
    <row r="48" spans="1:3" ht="12.75">
      <c r="A48" s="20" t="s">
        <v>80</v>
      </c>
      <c r="B48" s="20" t="s">
        <v>81</v>
      </c>
      <c r="C48" s="22">
        <v>290</v>
      </c>
    </row>
    <row r="49" spans="1:3" ht="12.75">
      <c r="A49" s="20" t="s">
        <v>20</v>
      </c>
      <c r="B49" s="26" t="s">
        <v>82</v>
      </c>
      <c r="C49" s="22"/>
    </row>
    <row r="50" spans="1:3" ht="12.75">
      <c r="A50" s="20" t="s">
        <v>83</v>
      </c>
      <c r="B50" s="20" t="s">
        <v>84</v>
      </c>
      <c r="C50" s="22">
        <v>270</v>
      </c>
    </row>
    <row r="51" spans="1:3" ht="12.75">
      <c r="A51" s="20" t="s">
        <v>85</v>
      </c>
      <c r="B51" s="20" t="s">
        <v>31</v>
      </c>
      <c r="C51" s="22">
        <v>275</v>
      </c>
    </row>
    <row r="52" spans="1:3" ht="12.75">
      <c r="A52" s="20" t="s">
        <v>20</v>
      </c>
      <c r="B52" s="26" t="s">
        <v>86</v>
      </c>
      <c r="C52" s="22"/>
    </row>
    <row r="53" spans="1:3" ht="12.75">
      <c r="A53" s="20" t="s">
        <v>87</v>
      </c>
      <c r="B53" s="20" t="s">
        <v>88</v>
      </c>
      <c r="C53" s="22">
        <v>210</v>
      </c>
    </row>
    <row r="54" spans="1:3" ht="12.75">
      <c r="A54" s="20" t="s">
        <v>89</v>
      </c>
      <c r="B54" s="20" t="s">
        <v>90</v>
      </c>
      <c r="C54" s="22">
        <v>285</v>
      </c>
    </row>
    <row r="55" spans="1:3" ht="12.75">
      <c r="A55" s="20" t="s">
        <v>91</v>
      </c>
      <c r="B55" s="20" t="s">
        <v>92</v>
      </c>
      <c r="C55" s="22">
        <v>310</v>
      </c>
    </row>
    <row r="56" spans="1:3" ht="12.75">
      <c r="A56" s="20" t="s">
        <v>93</v>
      </c>
      <c r="B56" s="20" t="s">
        <v>94</v>
      </c>
      <c r="C56" s="22" t="s">
        <v>95</v>
      </c>
    </row>
    <row r="57" spans="1:3" ht="12.75">
      <c r="A57" s="20" t="s">
        <v>96</v>
      </c>
      <c r="B57" s="20" t="s">
        <v>97</v>
      </c>
      <c r="C57" s="22">
        <v>220</v>
      </c>
    </row>
    <row r="58" spans="1:3" ht="12.75">
      <c r="A58" s="20" t="s">
        <v>98</v>
      </c>
      <c r="B58" s="20" t="s">
        <v>99</v>
      </c>
      <c r="C58" s="22">
        <v>405</v>
      </c>
    </row>
    <row r="59" spans="1:3" ht="12.75">
      <c r="A59" s="20" t="s">
        <v>100</v>
      </c>
      <c r="B59" s="20" t="s">
        <v>101</v>
      </c>
      <c r="C59" s="22">
        <v>315</v>
      </c>
    </row>
    <row r="60" spans="1:3" ht="12.75">
      <c r="A60" s="20" t="s">
        <v>102</v>
      </c>
      <c r="B60" s="20" t="s">
        <v>103</v>
      </c>
      <c r="C60" s="22">
        <v>295</v>
      </c>
    </row>
    <row r="61" spans="1:3" ht="12.75">
      <c r="A61" s="20" t="s">
        <v>104</v>
      </c>
      <c r="B61" s="20" t="s">
        <v>105</v>
      </c>
      <c r="C61" s="22">
        <v>275</v>
      </c>
    </row>
    <row r="62" spans="1:3" ht="12.75">
      <c r="A62" s="20" t="s">
        <v>106</v>
      </c>
      <c r="B62" s="20" t="s">
        <v>107</v>
      </c>
      <c r="C62" s="22">
        <v>245</v>
      </c>
    </row>
    <row r="63" spans="1:3" ht="12.75">
      <c r="A63" s="20" t="s">
        <v>108</v>
      </c>
      <c r="B63" s="20" t="s">
        <v>109</v>
      </c>
      <c r="C63" s="22">
        <v>215</v>
      </c>
    </row>
    <row r="64" spans="1:3" ht="12.75">
      <c r="A64" s="20" t="s">
        <v>110</v>
      </c>
      <c r="B64" s="20" t="s">
        <v>111</v>
      </c>
      <c r="C64" s="22">
        <v>250</v>
      </c>
    </row>
    <row r="65" spans="1:3" ht="12.75">
      <c r="A65" s="20" t="s">
        <v>112</v>
      </c>
      <c r="B65" s="20" t="s">
        <v>113</v>
      </c>
      <c r="C65" s="22">
        <v>235</v>
      </c>
    </row>
    <row r="66" spans="1:3" ht="12.75">
      <c r="A66" s="20" t="s">
        <v>114</v>
      </c>
      <c r="B66" s="20" t="s">
        <v>41</v>
      </c>
      <c r="C66" s="22">
        <v>210</v>
      </c>
    </row>
    <row r="67" spans="1:3" ht="12.75">
      <c r="A67" s="20" t="s">
        <v>115</v>
      </c>
      <c r="B67" s="20" t="s">
        <v>116</v>
      </c>
      <c r="C67" s="22">
        <v>275</v>
      </c>
    </row>
    <row r="68" spans="1:3" ht="12.75">
      <c r="A68" s="20" t="s">
        <v>117</v>
      </c>
      <c r="B68" s="20" t="s">
        <v>45</v>
      </c>
      <c r="C68" s="22">
        <v>200</v>
      </c>
    </row>
    <row r="69" spans="1:3" ht="12.75">
      <c r="A69" s="20" t="s">
        <v>118</v>
      </c>
      <c r="B69" s="20" t="s">
        <v>119</v>
      </c>
      <c r="C69" s="22">
        <v>240</v>
      </c>
    </row>
    <row r="70" spans="1:3" ht="12.75">
      <c r="A70" s="20" t="s">
        <v>120</v>
      </c>
      <c r="B70" s="20" t="s">
        <v>41</v>
      </c>
      <c r="C70" s="22">
        <v>255</v>
      </c>
    </row>
    <row r="71" spans="1:3" ht="12.75">
      <c r="A71" s="20" t="s">
        <v>121</v>
      </c>
      <c r="B71" s="20" t="s">
        <v>122</v>
      </c>
      <c r="C71" s="22">
        <v>300</v>
      </c>
    </row>
    <row r="72" spans="1:3" ht="12.75">
      <c r="A72" s="20" t="s">
        <v>123</v>
      </c>
      <c r="B72" s="20" t="s">
        <v>37</v>
      </c>
      <c r="C72" s="22">
        <v>260</v>
      </c>
    </row>
    <row r="73" spans="1:3" ht="12.75">
      <c r="A73" s="20" t="s">
        <v>124</v>
      </c>
      <c r="B73" s="20" t="s">
        <v>125</v>
      </c>
      <c r="C73" s="22">
        <v>205</v>
      </c>
    </row>
    <row r="74" spans="1:3" ht="12.75">
      <c r="A74" s="20" t="s">
        <v>126</v>
      </c>
      <c r="B74" s="20" t="s">
        <v>127</v>
      </c>
      <c r="C74" s="22">
        <v>345</v>
      </c>
    </row>
    <row r="75" spans="1:3" ht="12.75">
      <c r="A75" s="20" t="s">
        <v>128</v>
      </c>
      <c r="B75" s="20" t="s">
        <v>129</v>
      </c>
      <c r="C75" s="22">
        <v>285</v>
      </c>
    </row>
    <row r="76" spans="1:3" ht="12.75">
      <c r="A76" s="20" t="s">
        <v>130</v>
      </c>
      <c r="B76" s="20" t="s">
        <v>131</v>
      </c>
      <c r="C76" s="22">
        <v>205</v>
      </c>
    </row>
    <row r="77" spans="1:3" ht="12.75">
      <c r="A77" s="20" t="s">
        <v>132</v>
      </c>
      <c r="B77" s="20" t="s">
        <v>133</v>
      </c>
      <c r="C77" s="22">
        <v>335</v>
      </c>
    </row>
    <row r="78" spans="1:3" ht="12.75">
      <c r="A78" s="20" t="s">
        <v>134</v>
      </c>
      <c r="B78" s="20" t="s">
        <v>135</v>
      </c>
      <c r="C78" s="22">
        <v>225</v>
      </c>
    </row>
    <row r="79" spans="1:3" ht="12.75">
      <c r="A79" s="20" t="s">
        <v>136</v>
      </c>
      <c r="B79" s="20" t="s">
        <v>137</v>
      </c>
      <c r="C79" s="22" t="s">
        <v>95</v>
      </c>
    </row>
    <row r="80" spans="1:3" ht="12.75">
      <c r="A80" s="20" t="s">
        <v>138</v>
      </c>
      <c r="B80" s="20" t="s">
        <v>139</v>
      </c>
      <c r="C80" s="22">
        <v>230</v>
      </c>
    </row>
    <row r="81" spans="1:3" ht="12.75">
      <c r="A81" s="20" t="s">
        <v>140</v>
      </c>
      <c r="B81" s="20" t="s">
        <v>141</v>
      </c>
      <c r="C81" s="22" t="s">
        <v>95</v>
      </c>
    </row>
    <row r="82" spans="1:3" ht="12.75">
      <c r="A82" s="20" t="s">
        <v>142</v>
      </c>
      <c r="B82" s="20" t="s">
        <v>143</v>
      </c>
      <c r="C82" s="22">
        <v>220</v>
      </c>
    </row>
    <row r="83" spans="1:3" ht="12.75">
      <c r="A83" s="20" t="s">
        <v>144</v>
      </c>
      <c r="B83" s="20" t="s">
        <v>23</v>
      </c>
      <c r="C83" s="22">
        <v>240</v>
      </c>
    </row>
    <row r="84" spans="1:3" ht="12.75">
      <c r="A84" s="20" t="s">
        <v>145</v>
      </c>
      <c r="B84" s="20" t="s">
        <v>146</v>
      </c>
      <c r="C84" s="22">
        <v>280</v>
      </c>
    </row>
    <row r="85" spans="1:3" ht="12.75">
      <c r="A85" s="20" t="s">
        <v>147</v>
      </c>
      <c r="B85" s="20" t="s">
        <v>148</v>
      </c>
      <c r="C85" s="22" t="s">
        <v>95</v>
      </c>
    </row>
    <row r="86" spans="1:3" ht="12.75">
      <c r="A86" s="20" t="s">
        <v>20</v>
      </c>
      <c r="B86" s="26" t="s">
        <v>149</v>
      </c>
      <c r="C86" s="22"/>
    </row>
    <row r="87" spans="1:3" ht="12.75">
      <c r="A87" s="20" t="s">
        <v>150</v>
      </c>
      <c r="B87" s="20" t="s">
        <v>151</v>
      </c>
      <c r="C87" s="22">
        <v>255</v>
      </c>
    </row>
    <row r="88" spans="1:3" ht="12.75">
      <c r="A88" s="20" t="s">
        <v>152</v>
      </c>
      <c r="B88" s="20" t="s">
        <v>153</v>
      </c>
      <c r="C88" s="22">
        <v>290</v>
      </c>
    </row>
    <row r="89" spans="1:3" ht="12.75">
      <c r="A89" s="20" t="s">
        <v>154</v>
      </c>
      <c r="B89" s="20" t="s">
        <v>155</v>
      </c>
      <c r="C89" s="22">
        <v>225</v>
      </c>
    </row>
    <row r="90" spans="1:3" ht="12.75">
      <c r="A90" s="20" t="s">
        <v>156</v>
      </c>
      <c r="B90" s="20" t="s">
        <v>157</v>
      </c>
      <c r="C90" s="22">
        <v>270</v>
      </c>
    </row>
    <row r="91" spans="1:3" ht="12.75">
      <c r="A91" s="20" t="s">
        <v>158</v>
      </c>
      <c r="B91" s="20" t="s">
        <v>159</v>
      </c>
      <c r="C91" s="22">
        <v>240</v>
      </c>
    </row>
    <row r="92" spans="1:3" ht="12.75">
      <c r="A92" s="20" t="s">
        <v>160</v>
      </c>
      <c r="B92" s="20" t="s">
        <v>109</v>
      </c>
      <c r="C92" s="22">
        <v>290</v>
      </c>
    </row>
    <row r="93" spans="1:3" ht="12.75">
      <c r="A93" s="20" t="s">
        <v>161</v>
      </c>
      <c r="B93" s="20" t="s">
        <v>139</v>
      </c>
      <c r="C93" s="22">
        <v>315</v>
      </c>
    </row>
    <row r="94" spans="1:3" ht="12.75">
      <c r="A94" s="20" t="s">
        <v>162</v>
      </c>
      <c r="B94" s="20" t="s">
        <v>163</v>
      </c>
      <c r="C94" s="22">
        <v>270</v>
      </c>
    </row>
    <row r="95" spans="1:3" ht="12.75">
      <c r="A95" s="20" t="s">
        <v>164</v>
      </c>
      <c r="B95" s="20" t="s">
        <v>135</v>
      </c>
      <c r="C95" s="22">
        <v>325</v>
      </c>
    </row>
    <row r="96" spans="1:3" ht="12.75">
      <c r="A96" s="20" t="s">
        <v>165</v>
      </c>
      <c r="B96" s="20" t="s">
        <v>166</v>
      </c>
      <c r="C96" s="22">
        <v>395</v>
      </c>
    </row>
    <row r="97" spans="1:3" ht="12.75">
      <c r="A97" s="20" t="s">
        <v>167</v>
      </c>
      <c r="B97" s="20" t="s">
        <v>168</v>
      </c>
      <c r="C97" s="22">
        <v>375</v>
      </c>
    </row>
    <row r="98" spans="1:3" ht="12.75">
      <c r="A98" s="20" t="s">
        <v>169</v>
      </c>
      <c r="B98" s="20" t="s">
        <v>170</v>
      </c>
      <c r="C98" s="22" t="s">
        <v>171</v>
      </c>
    </row>
    <row r="99" spans="1:3" ht="12.75">
      <c r="A99" s="20" t="s">
        <v>172</v>
      </c>
      <c r="B99" s="20" t="s">
        <v>173</v>
      </c>
      <c r="C99" s="22">
        <v>270</v>
      </c>
    </row>
    <row r="100" spans="1:3" ht="12.75">
      <c r="A100" s="20" t="s">
        <v>174</v>
      </c>
      <c r="B100" s="20" t="s">
        <v>175</v>
      </c>
      <c r="C100" s="22">
        <v>260</v>
      </c>
    </row>
    <row r="101" spans="1:3" ht="12.75">
      <c r="A101" s="20" t="s">
        <v>176</v>
      </c>
      <c r="B101" s="20" t="s">
        <v>177</v>
      </c>
      <c r="C101" s="22">
        <v>215</v>
      </c>
    </row>
    <row r="102" spans="1:3" ht="12.75">
      <c r="A102" s="20" t="s">
        <v>178</v>
      </c>
      <c r="B102" s="20" t="s">
        <v>41</v>
      </c>
      <c r="C102" s="22">
        <v>240</v>
      </c>
    </row>
    <row r="103" spans="1:3" ht="12.75">
      <c r="A103" s="20" t="s">
        <v>179</v>
      </c>
      <c r="B103" s="20" t="s">
        <v>180</v>
      </c>
      <c r="C103" s="22">
        <v>220</v>
      </c>
    </row>
    <row r="104" spans="1:3" ht="12.75">
      <c r="A104" s="20" t="s">
        <v>181</v>
      </c>
      <c r="B104" s="20" t="s">
        <v>182</v>
      </c>
      <c r="C104" s="22">
        <v>270</v>
      </c>
    </row>
    <row r="105" spans="1:3" ht="12.75">
      <c r="A105" s="20" t="s">
        <v>183</v>
      </c>
      <c r="B105" s="20" t="s">
        <v>125</v>
      </c>
      <c r="C105" s="22">
        <v>280</v>
      </c>
    </row>
    <row r="106" spans="1:3" ht="12.75">
      <c r="A106" s="20" t="s">
        <v>184</v>
      </c>
      <c r="B106" s="20" t="s">
        <v>185</v>
      </c>
      <c r="C106" s="22">
        <v>275</v>
      </c>
    </row>
    <row r="107" spans="1:3" ht="12.75">
      <c r="A107" s="20" t="s">
        <v>186</v>
      </c>
      <c r="B107" s="20" t="s">
        <v>37</v>
      </c>
      <c r="C107" s="22">
        <v>315</v>
      </c>
    </row>
    <row r="108" spans="1:3" ht="12.75">
      <c r="A108" s="20" t="s">
        <v>187</v>
      </c>
      <c r="B108" s="20" t="s">
        <v>188</v>
      </c>
      <c r="C108" s="22">
        <v>215</v>
      </c>
    </row>
    <row r="109" spans="1:3" ht="12.75">
      <c r="A109" s="20" t="s">
        <v>189</v>
      </c>
      <c r="B109" s="20" t="s">
        <v>190</v>
      </c>
      <c r="C109" s="22">
        <v>310</v>
      </c>
    </row>
    <row r="110" spans="1:3" ht="12.75">
      <c r="A110" s="20" t="s">
        <v>191</v>
      </c>
      <c r="B110" s="20" t="s">
        <v>116</v>
      </c>
      <c r="C110" s="22">
        <v>350</v>
      </c>
    </row>
    <row r="111" spans="1:3" ht="12.75">
      <c r="A111" s="20" t="s">
        <v>192</v>
      </c>
      <c r="B111" s="20" t="s">
        <v>193</v>
      </c>
      <c r="C111" s="22">
        <v>335</v>
      </c>
    </row>
    <row r="112" spans="1:3" ht="12.75">
      <c r="A112" s="20" t="s">
        <v>194</v>
      </c>
      <c r="B112" s="20" t="s">
        <v>195</v>
      </c>
      <c r="C112" s="22">
        <v>320</v>
      </c>
    </row>
    <row r="113" spans="1:3" ht="12.75">
      <c r="A113" s="20" t="s">
        <v>196</v>
      </c>
      <c r="B113" s="20" t="s">
        <v>197</v>
      </c>
      <c r="C113" s="22">
        <v>300</v>
      </c>
    </row>
    <row r="114" spans="1:3" ht="12.75">
      <c r="A114" s="20" t="s">
        <v>198</v>
      </c>
      <c r="B114" s="20" t="s">
        <v>199</v>
      </c>
      <c r="C114" s="22">
        <v>400</v>
      </c>
    </row>
    <row r="115" spans="1:3" ht="12.75">
      <c r="A115" s="20" t="s">
        <v>200</v>
      </c>
      <c r="B115" s="20" t="s">
        <v>25</v>
      </c>
      <c r="C115" s="22">
        <v>350</v>
      </c>
    </row>
    <row r="116" spans="1:3" ht="12.75">
      <c r="A116" s="20" t="s">
        <v>201</v>
      </c>
      <c r="B116" s="20" t="s">
        <v>202</v>
      </c>
      <c r="C116" s="22">
        <v>260</v>
      </c>
    </row>
    <row r="117" spans="1:3" ht="12.75">
      <c r="A117" s="20" t="s">
        <v>203</v>
      </c>
      <c r="B117" s="20" t="s">
        <v>204</v>
      </c>
      <c r="C117" s="22">
        <v>180</v>
      </c>
    </row>
    <row r="118" spans="1:3" ht="12.75">
      <c r="A118" s="20" t="s">
        <v>205</v>
      </c>
      <c r="B118" s="20" t="s">
        <v>206</v>
      </c>
      <c r="C118" s="22">
        <v>110</v>
      </c>
    </row>
    <row r="119" spans="1:3" ht="12.75">
      <c r="A119" s="20" t="s">
        <v>207</v>
      </c>
      <c r="B119" s="20" t="s">
        <v>208</v>
      </c>
      <c r="C119" s="22">
        <v>255</v>
      </c>
    </row>
    <row r="120" spans="1:3" ht="12.75">
      <c r="A120" s="20" t="s">
        <v>20</v>
      </c>
      <c r="B120" s="26" t="s">
        <v>209</v>
      </c>
      <c r="C120" s="22"/>
    </row>
    <row r="121" spans="1:3" ht="12.75">
      <c r="A121" s="20" t="s">
        <v>210</v>
      </c>
      <c r="B121" s="20" t="s">
        <v>23</v>
      </c>
      <c r="C121" s="22">
        <v>130</v>
      </c>
    </row>
    <row r="122" spans="1:3" ht="12.75">
      <c r="A122" s="20" t="s">
        <v>211</v>
      </c>
      <c r="B122" s="20" t="s">
        <v>212</v>
      </c>
      <c r="C122" s="22">
        <v>280</v>
      </c>
    </row>
    <row r="123" spans="1:3" ht="12.75">
      <c r="A123" s="20" t="s">
        <v>213</v>
      </c>
      <c r="B123" s="20" t="s">
        <v>214</v>
      </c>
      <c r="C123" s="22">
        <v>105</v>
      </c>
    </row>
    <row r="124" spans="1:3" ht="12.75">
      <c r="A124" s="20" t="s">
        <v>215</v>
      </c>
      <c r="B124" s="20" t="s">
        <v>216</v>
      </c>
      <c r="C124" s="22">
        <v>135</v>
      </c>
    </row>
    <row r="125" spans="1:3" ht="12.75">
      <c r="A125" s="20" t="s">
        <v>217</v>
      </c>
      <c r="B125" s="20" t="s">
        <v>139</v>
      </c>
      <c r="C125" s="22">
        <v>125</v>
      </c>
    </row>
    <row r="126" spans="1:3" ht="12.75">
      <c r="A126" s="20" t="s">
        <v>218</v>
      </c>
      <c r="B126" s="20" t="s">
        <v>212</v>
      </c>
      <c r="C126" s="22">
        <v>115</v>
      </c>
    </row>
    <row r="127" spans="1:3" ht="12.75">
      <c r="A127" s="20" t="s">
        <v>219</v>
      </c>
      <c r="B127" s="20" t="s">
        <v>214</v>
      </c>
      <c r="C127" s="22">
        <v>105</v>
      </c>
    </row>
    <row r="128" spans="1:3" ht="12.75">
      <c r="A128" s="20" t="s">
        <v>220</v>
      </c>
      <c r="B128" s="20" t="s">
        <v>221</v>
      </c>
      <c r="C128" s="22" t="s">
        <v>10</v>
      </c>
    </row>
    <row r="129" spans="1:3" ht="12.75">
      <c r="A129" s="20" t="s">
        <v>222</v>
      </c>
      <c r="B129" s="20" t="s">
        <v>223</v>
      </c>
      <c r="C129" s="22" t="s">
        <v>10</v>
      </c>
    </row>
    <row r="130" spans="1:3" ht="12.75">
      <c r="A130" s="20" t="s">
        <v>224</v>
      </c>
      <c r="B130" s="20" t="s">
        <v>225</v>
      </c>
      <c r="C130" s="22" t="s">
        <v>10</v>
      </c>
    </row>
    <row r="131" spans="1:3" ht="12.75">
      <c r="A131" s="20" t="s">
        <v>226</v>
      </c>
      <c r="B131" s="20" t="s">
        <v>227</v>
      </c>
      <c r="C131" s="22">
        <v>100</v>
      </c>
    </row>
    <row r="132" spans="1:3" ht="12.75">
      <c r="A132" s="20" t="s">
        <v>228</v>
      </c>
      <c r="B132" s="20" t="s">
        <v>129</v>
      </c>
      <c r="C132" s="22" t="s">
        <v>10</v>
      </c>
    </row>
    <row r="133" spans="1:3" ht="12.75">
      <c r="A133" s="20" t="s">
        <v>229</v>
      </c>
      <c r="B133" s="20" t="s">
        <v>230</v>
      </c>
      <c r="C133" s="22">
        <v>160</v>
      </c>
    </row>
    <row r="134" spans="1:3" ht="12.75">
      <c r="A134" s="20" t="s">
        <v>231</v>
      </c>
      <c r="B134" s="20" t="s">
        <v>129</v>
      </c>
      <c r="C134" s="22" t="s">
        <v>10</v>
      </c>
    </row>
    <row r="135" spans="1:3" ht="12.75">
      <c r="A135" s="20" t="s">
        <v>232</v>
      </c>
      <c r="B135" s="20" t="s">
        <v>230</v>
      </c>
      <c r="C135" s="22">
        <v>135</v>
      </c>
    </row>
    <row r="136" spans="1:3" ht="12.75">
      <c r="A136" s="20" t="s">
        <v>20</v>
      </c>
      <c r="B136" s="26" t="s">
        <v>233</v>
      </c>
      <c r="C136" s="22"/>
    </row>
    <row r="137" spans="1:3" ht="12.75">
      <c r="A137" s="20" t="s">
        <v>234</v>
      </c>
      <c r="B137" s="20" t="s">
        <v>235</v>
      </c>
      <c r="C137" s="22">
        <v>300</v>
      </c>
    </row>
    <row r="138" spans="1:3" ht="12.75">
      <c r="A138" s="20" t="s">
        <v>236</v>
      </c>
      <c r="B138" s="20" t="s">
        <v>237</v>
      </c>
      <c r="C138" s="22">
        <v>300</v>
      </c>
    </row>
    <row r="139" spans="1:3" ht="12.75">
      <c r="A139" s="20" t="s">
        <v>238</v>
      </c>
      <c r="B139" s="20" t="s">
        <v>41</v>
      </c>
      <c r="C139" s="22">
        <v>350</v>
      </c>
    </row>
    <row r="140" spans="1:3" ht="12.75">
      <c r="A140" s="20" t="s">
        <v>239</v>
      </c>
      <c r="B140" s="20" t="s">
        <v>188</v>
      </c>
      <c r="C140" s="22">
        <v>200</v>
      </c>
    </row>
    <row r="141" spans="1:3" ht="12.75">
      <c r="A141" s="20" t="s">
        <v>240</v>
      </c>
      <c r="B141" s="20" t="s">
        <v>37</v>
      </c>
      <c r="C141" s="22">
        <v>335</v>
      </c>
    </row>
    <row r="142" spans="1:3" ht="12.75">
      <c r="A142" s="20" t="s">
        <v>241</v>
      </c>
      <c r="B142" s="20" t="s">
        <v>242</v>
      </c>
      <c r="C142" s="22">
        <v>270</v>
      </c>
    </row>
    <row r="143" spans="1:3" ht="12.75">
      <c r="A143" s="20" t="s">
        <v>243</v>
      </c>
      <c r="B143" s="20" t="s">
        <v>244</v>
      </c>
      <c r="C143" s="22">
        <v>245</v>
      </c>
    </row>
    <row r="144" spans="1:3" ht="12.75">
      <c r="A144" s="20" t="s">
        <v>245</v>
      </c>
      <c r="B144" s="20" t="s">
        <v>246</v>
      </c>
      <c r="C144" s="22">
        <v>280</v>
      </c>
    </row>
    <row r="145" spans="1:3" ht="12.75">
      <c r="A145" s="20" t="s">
        <v>247</v>
      </c>
      <c r="B145" s="20" t="s">
        <v>248</v>
      </c>
      <c r="C145" s="22">
        <v>230</v>
      </c>
    </row>
    <row r="146" spans="1:3" ht="12.75">
      <c r="A146" s="20" t="s">
        <v>249</v>
      </c>
      <c r="B146" s="20" t="s">
        <v>250</v>
      </c>
      <c r="C146" s="22">
        <v>305</v>
      </c>
    </row>
    <row r="147" spans="1:3" ht="12.75">
      <c r="A147" s="20" t="s">
        <v>251</v>
      </c>
      <c r="B147" s="20" t="s">
        <v>252</v>
      </c>
      <c r="C147" s="22">
        <v>200</v>
      </c>
    </row>
    <row r="148" spans="1:3" ht="12.75">
      <c r="A148" s="20" t="s">
        <v>253</v>
      </c>
      <c r="B148" s="20" t="s">
        <v>254</v>
      </c>
      <c r="C148" s="22">
        <v>240</v>
      </c>
    </row>
    <row r="149" spans="1:3" ht="12.75">
      <c r="A149" s="20" t="s">
        <v>255</v>
      </c>
      <c r="B149" s="20" t="s">
        <v>256</v>
      </c>
      <c r="C149" s="22" t="s">
        <v>257</v>
      </c>
    </row>
    <row r="150" spans="1:3" ht="12.75">
      <c r="A150" s="20" t="s">
        <v>258</v>
      </c>
      <c r="B150" s="20" t="s">
        <v>105</v>
      </c>
      <c r="C150" s="22" t="s">
        <v>69</v>
      </c>
    </row>
    <row r="151" spans="1:3" ht="12.75">
      <c r="A151" s="20" t="s">
        <v>259</v>
      </c>
      <c r="B151" s="20" t="s">
        <v>260</v>
      </c>
      <c r="C151" s="22">
        <v>240</v>
      </c>
    </row>
    <row r="152" spans="1:3" ht="12.75">
      <c r="A152" s="20" t="s">
        <v>261</v>
      </c>
      <c r="B152" s="20" t="s">
        <v>262</v>
      </c>
      <c r="C152" s="22" t="s">
        <v>263</v>
      </c>
    </row>
    <row r="153" spans="1:3" ht="12.75">
      <c r="A153" s="20" t="s">
        <v>264</v>
      </c>
      <c r="B153" s="20" t="s">
        <v>265</v>
      </c>
      <c r="C153" s="22">
        <v>355</v>
      </c>
    </row>
    <row r="154" spans="1:3" ht="12.75">
      <c r="A154" s="20" t="s">
        <v>266</v>
      </c>
      <c r="B154" s="20" t="s">
        <v>139</v>
      </c>
      <c r="C154" s="22">
        <v>350</v>
      </c>
    </row>
    <row r="155" spans="1:3" ht="12.75">
      <c r="A155" s="20" t="s">
        <v>267</v>
      </c>
      <c r="B155" s="20" t="s">
        <v>268</v>
      </c>
      <c r="C155" s="22">
        <v>335</v>
      </c>
    </row>
    <row r="156" spans="1:3" ht="12.75">
      <c r="A156" s="20" t="s">
        <v>269</v>
      </c>
      <c r="B156" s="20" t="s">
        <v>270</v>
      </c>
      <c r="C156" s="22">
        <v>330</v>
      </c>
    </row>
    <row r="157" spans="1:3" ht="12.75">
      <c r="A157" s="20" t="s">
        <v>271</v>
      </c>
      <c r="B157" s="20" t="s">
        <v>272</v>
      </c>
      <c r="C157" s="22">
        <v>330</v>
      </c>
    </row>
    <row r="158" spans="1:3" ht="12.75">
      <c r="A158" s="20" t="s">
        <v>273</v>
      </c>
      <c r="B158" s="20" t="s">
        <v>175</v>
      </c>
      <c r="C158" s="22">
        <v>285</v>
      </c>
    </row>
    <row r="159" spans="1:3" ht="12.75">
      <c r="A159" s="20" t="s">
        <v>274</v>
      </c>
      <c r="B159" s="20" t="s">
        <v>275</v>
      </c>
      <c r="C159" s="22">
        <v>340</v>
      </c>
    </row>
    <row r="160" spans="1:3" ht="12.75">
      <c r="A160" s="20" t="s">
        <v>276</v>
      </c>
      <c r="B160" s="20" t="s">
        <v>277</v>
      </c>
      <c r="C160" s="22" t="s">
        <v>278</v>
      </c>
    </row>
    <row r="161" spans="1:3" ht="12.75">
      <c r="A161" s="20" t="s">
        <v>279</v>
      </c>
      <c r="B161" s="20" t="s">
        <v>280</v>
      </c>
      <c r="C161" s="22">
        <v>220</v>
      </c>
    </row>
    <row r="162" spans="1:3" ht="12.75">
      <c r="A162" s="20" t="s">
        <v>281</v>
      </c>
      <c r="B162" s="20" t="s">
        <v>103</v>
      </c>
      <c r="C162" s="22">
        <v>355</v>
      </c>
    </row>
    <row r="163" spans="1:3" ht="12.75">
      <c r="A163" s="20" t="s">
        <v>282</v>
      </c>
      <c r="B163" s="20" t="s">
        <v>283</v>
      </c>
      <c r="C163" s="22">
        <v>285</v>
      </c>
    </row>
    <row r="164" spans="1:3" ht="12.75">
      <c r="A164" s="20" t="s">
        <v>284</v>
      </c>
      <c r="B164" s="20" t="s">
        <v>285</v>
      </c>
      <c r="C164" s="22">
        <v>275</v>
      </c>
    </row>
    <row r="165" spans="1:3" ht="12.75">
      <c r="A165" s="20" t="s">
        <v>286</v>
      </c>
      <c r="B165" s="20" t="s">
        <v>287</v>
      </c>
      <c r="C165" s="22" t="s">
        <v>288</v>
      </c>
    </row>
    <row r="166" spans="1:3" ht="12.75">
      <c r="A166" s="20" t="s">
        <v>289</v>
      </c>
      <c r="B166" s="20" t="s">
        <v>290</v>
      </c>
      <c r="C166" s="22" t="s">
        <v>291</v>
      </c>
    </row>
    <row r="167" spans="1:3" ht="12.75">
      <c r="A167" s="20" t="s">
        <v>20</v>
      </c>
      <c r="B167" s="26" t="s">
        <v>292</v>
      </c>
      <c r="C167" s="22"/>
    </row>
    <row r="168" spans="1:3" ht="12.75">
      <c r="A168" s="20" t="s">
        <v>293</v>
      </c>
      <c r="B168" s="20" t="s">
        <v>294</v>
      </c>
      <c r="C168" s="22">
        <v>310</v>
      </c>
    </row>
    <row r="169" spans="1:3" ht="12.75">
      <c r="A169" s="20" t="s">
        <v>295</v>
      </c>
      <c r="B169" s="20" t="s">
        <v>296</v>
      </c>
      <c r="C169" s="22">
        <v>310</v>
      </c>
    </row>
    <row r="170" spans="1:3" ht="12.75">
      <c r="A170" s="20" t="s">
        <v>297</v>
      </c>
      <c r="B170" s="20" t="s">
        <v>298</v>
      </c>
      <c r="C170" s="22">
        <v>270</v>
      </c>
    </row>
    <row r="171" spans="1:3" ht="12.75">
      <c r="A171" s="20" t="s">
        <v>20</v>
      </c>
      <c r="B171" s="27" t="s">
        <v>299</v>
      </c>
      <c r="C171" s="22"/>
    </row>
    <row r="172" spans="1:3" ht="12.75">
      <c r="A172" s="20" t="s">
        <v>300</v>
      </c>
      <c r="B172" s="20" t="s">
        <v>23</v>
      </c>
      <c r="C172" s="22" t="s">
        <v>10</v>
      </c>
    </row>
    <row r="173" spans="1:3" ht="12.75">
      <c r="A173" s="20" t="s">
        <v>20</v>
      </c>
      <c r="B173" s="26" t="s">
        <v>301</v>
      </c>
      <c r="C173" s="22"/>
    </row>
    <row r="174" spans="1:3" ht="12.75">
      <c r="A174" s="20" t="s">
        <v>302</v>
      </c>
      <c r="B174" s="20" t="s">
        <v>303</v>
      </c>
      <c r="C174" s="22" t="s">
        <v>10</v>
      </c>
    </row>
    <row r="175" spans="1:3" ht="12.75">
      <c r="A175" s="20" t="s">
        <v>304</v>
      </c>
      <c r="B175" s="20" t="s">
        <v>305</v>
      </c>
      <c r="C175" s="22" t="s">
        <v>10</v>
      </c>
    </row>
    <row r="176" spans="1:3" ht="12.75">
      <c r="A176" s="20" t="s">
        <v>306</v>
      </c>
      <c r="B176" s="20" t="s">
        <v>305</v>
      </c>
      <c r="C176" s="22" t="s">
        <v>10</v>
      </c>
    </row>
    <row r="177" spans="1:3" ht="12.75">
      <c r="A177" s="20" t="s">
        <v>307</v>
      </c>
      <c r="B177" s="20" t="s">
        <v>308</v>
      </c>
      <c r="C177" s="22" t="s">
        <v>10</v>
      </c>
    </row>
    <row r="178" spans="1:3" ht="12.75">
      <c r="A178" s="20" t="s">
        <v>309</v>
      </c>
      <c r="B178" s="20" t="s">
        <v>310</v>
      </c>
      <c r="C178" s="22" t="s">
        <v>10</v>
      </c>
    </row>
    <row r="179" spans="1:3" ht="12.75">
      <c r="A179" s="20" t="s">
        <v>311</v>
      </c>
      <c r="B179" s="20" t="s">
        <v>312</v>
      </c>
      <c r="C179" s="22" t="s">
        <v>10</v>
      </c>
    </row>
    <row r="180" spans="1:3" ht="12.75">
      <c r="A180" s="20" t="s">
        <v>313</v>
      </c>
      <c r="B180" s="20" t="s">
        <v>312</v>
      </c>
      <c r="C180" s="22" t="s">
        <v>10</v>
      </c>
    </row>
    <row r="181" spans="1:3" ht="12.75">
      <c r="A181" s="20" t="s">
        <v>314</v>
      </c>
      <c r="B181" s="20" t="s">
        <v>315</v>
      </c>
      <c r="C181" s="22" t="s">
        <v>10</v>
      </c>
    </row>
    <row r="182" spans="1:3" ht="12.75">
      <c r="A182" s="20" t="s">
        <v>316</v>
      </c>
      <c r="B182" s="20" t="s">
        <v>317</v>
      </c>
      <c r="C182" s="22" t="s">
        <v>10</v>
      </c>
    </row>
    <row r="183" spans="1:3" ht="12.75">
      <c r="A183" s="20" t="s">
        <v>318</v>
      </c>
      <c r="B183" s="20" t="s">
        <v>319</v>
      </c>
      <c r="C183" s="22" t="s">
        <v>10</v>
      </c>
    </row>
    <row r="184" spans="1:3" ht="12.75">
      <c r="A184" s="20" t="s">
        <v>320</v>
      </c>
      <c r="B184" s="20" t="s">
        <v>321</v>
      </c>
      <c r="C184" s="22" t="s">
        <v>322</v>
      </c>
    </row>
    <row r="185" spans="1:3" ht="12.75">
      <c r="A185" s="20" t="s">
        <v>20</v>
      </c>
      <c r="B185" s="27" t="s">
        <v>323</v>
      </c>
      <c r="C185" s="22"/>
    </row>
    <row r="186" spans="1:3" ht="12.75">
      <c r="A186" s="20" t="s">
        <v>324</v>
      </c>
      <c r="B186" s="20" t="s">
        <v>23</v>
      </c>
      <c r="C186" s="22">
        <v>110</v>
      </c>
    </row>
    <row r="187" spans="1:3" ht="12.75">
      <c r="A187" s="20" t="s">
        <v>325</v>
      </c>
      <c r="B187" s="20" t="s">
        <v>23</v>
      </c>
      <c r="C187" s="22">
        <v>130</v>
      </c>
    </row>
    <row r="188" spans="1:3" ht="12.75">
      <c r="A188" s="20" t="s">
        <v>20</v>
      </c>
      <c r="B188" s="26" t="s">
        <v>326</v>
      </c>
      <c r="C188" s="22"/>
    </row>
    <row r="189" spans="1:3" ht="12.75">
      <c r="A189" s="20" t="s">
        <v>327</v>
      </c>
      <c r="B189" s="20" t="s">
        <v>328</v>
      </c>
      <c r="C189" s="22">
        <v>180</v>
      </c>
    </row>
    <row r="190" spans="1:3" ht="12.75">
      <c r="A190" s="20" t="s">
        <v>329</v>
      </c>
      <c r="B190" s="20" t="s">
        <v>330</v>
      </c>
      <c r="C190" s="22">
        <v>185</v>
      </c>
    </row>
    <row r="191" spans="1:3" ht="12.75">
      <c r="A191" s="20" t="s">
        <v>331</v>
      </c>
      <c r="B191" s="20" t="s">
        <v>23</v>
      </c>
      <c r="C191" s="22">
        <v>180</v>
      </c>
    </row>
    <row r="192" spans="1:3" ht="12.75">
      <c r="A192" s="20" t="s">
        <v>332</v>
      </c>
      <c r="B192" s="20" t="s">
        <v>333</v>
      </c>
      <c r="C192" s="22">
        <v>180</v>
      </c>
    </row>
    <row r="193" spans="1:3" ht="12.75">
      <c r="A193" s="20" t="s">
        <v>334</v>
      </c>
      <c r="B193" s="20" t="s">
        <v>335</v>
      </c>
      <c r="C193" s="22">
        <v>185</v>
      </c>
    </row>
    <row r="194" spans="1:3" ht="12.75">
      <c r="A194" s="20" t="s">
        <v>336</v>
      </c>
      <c r="B194" s="20" t="s">
        <v>31</v>
      </c>
      <c r="C194" s="22">
        <v>345</v>
      </c>
    </row>
    <row r="195" spans="1:3" ht="12.75">
      <c r="A195" s="20" t="s">
        <v>337</v>
      </c>
      <c r="B195" s="20" t="s">
        <v>338</v>
      </c>
      <c r="C195" s="22">
        <v>180</v>
      </c>
    </row>
    <row r="196" spans="1:3" ht="12.75">
      <c r="A196" s="20" t="s">
        <v>339</v>
      </c>
      <c r="B196" s="20" t="s">
        <v>330</v>
      </c>
      <c r="C196" s="22">
        <v>180</v>
      </c>
    </row>
    <row r="197" spans="1:3" ht="12.75">
      <c r="A197" s="20" t="s">
        <v>340</v>
      </c>
      <c r="B197" s="20" t="s">
        <v>23</v>
      </c>
      <c r="C197" s="22">
        <v>180</v>
      </c>
    </row>
    <row r="198" spans="1:3" ht="12.75">
      <c r="A198" s="20" t="s">
        <v>341</v>
      </c>
      <c r="B198" s="20" t="s">
        <v>342</v>
      </c>
      <c r="C198" s="22" t="s">
        <v>10</v>
      </c>
    </row>
    <row r="199" spans="1:3" ht="12.75">
      <c r="A199" s="20" t="s">
        <v>343</v>
      </c>
      <c r="B199" s="20" t="s">
        <v>23</v>
      </c>
      <c r="C199" s="22">
        <v>180</v>
      </c>
    </row>
    <row r="200" spans="1:3" ht="12.75">
      <c r="A200" s="20" t="s">
        <v>344</v>
      </c>
      <c r="B200" s="20" t="s">
        <v>345</v>
      </c>
      <c r="C200" s="22">
        <v>185</v>
      </c>
    </row>
    <row r="201" spans="1:3" ht="12.75">
      <c r="A201" s="20" t="s">
        <v>346</v>
      </c>
      <c r="B201" s="20" t="s">
        <v>347</v>
      </c>
      <c r="C201" s="22">
        <v>345</v>
      </c>
    </row>
    <row r="202" spans="1:3" ht="12.75">
      <c r="A202" s="20" t="s">
        <v>348</v>
      </c>
      <c r="B202" s="20" t="s">
        <v>349</v>
      </c>
      <c r="C202" s="22">
        <v>305</v>
      </c>
    </row>
    <row r="203" spans="1:3" ht="12.75">
      <c r="A203" s="20" t="s">
        <v>350</v>
      </c>
      <c r="B203" s="20" t="s">
        <v>159</v>
      </c>
      <c r="C203" s="22">
        <v>250</v>
      </c>
    </row>
    <row r="204" spans="1:3" ht="12.75">
      <c r="A204" s="20" t="s">
        <v>351</v>
      </c>
      <c r="B204" s="20" t="s">
        <v>352</v>
      </c>
      <c r="C204" s="22">
        <v>320</v>
      </c>
    </row>
    <row r="205" spans="1:3" ht="12.75">
      <c r="A205" s="20" t="s">
        <v>353</v>
      </c>
      <c r="B205" s="20" t="s">
        <v>199</v>
      </c>
      <c r="C205" s="22">
        <v>365</v>
      </c>
    </row>
    <row r="206" spans="1:3" ht="12.75">
      <c r="A206" s="20" t="s">
        <v>354</v>
      </c>
      <c r="B206" s="20" t="s">
        <v>355</v>
      </c>
      <c r="C206" s="22">
        <v>125</v>
      </c>
    </row>
    <row r="207" spans="1:3" ht="12.75">
      <c r="A207" s="20" t="s">
        <v>20</v>
      </c>
      <c r="B207" s="26" t="s">
        <v>356</v>
      </c>
      <c r="C207" s="22"/>
    </row>
    <row r="208" spans="1:3" ht="12.75">
      <c r="A208" s="20" t="s">
        <v>357</v>
      </c>
      <c r="B208" s="20" t="s">
        <v>25</v>
      </c>
      <c r="C208" s="22">
        <v>230</v>
      </c>
    </row>
    <row r="209" spans="1:3" ht="12.75">
      <c r="A209" s="20" t="s">
        <v>358</v>
      </c>
      <c r="B209" s="20" t="s">
        <v>359</v>
      </c>
      <c r="C209" s="22">
        <v>210</v>
      </c>
    </row>
    <row r="210" spans="1:3" ht="12.75">
      <c r="A210" s="20" t="s">
        <v>360</v>
      </c>
      <c r="B210" s="20" t="s">
        <v>135</v>
      </c>
      <c r="C210" s="22">
        <v>240</v>
      </c>
    </row>
    <row r="211" spans="1:3" ht="12.75">
      <c r="A211" s="20" t="s">
        <v>361</v>
      </c>
      <c r="B211" s="20" t="s">
        <v>163</v>
      </c>
      <c r="C211" s="22">
        <v>260</v>
      </c>
    </row>
    <row r="212" spans="1:3" ht="12.75">
      <c r="A212" s="20" t="s">
        <v>362</v>
      </c>
      <c r="B212" s="20" t="s">
        <v>265</v>
      </c>
      <c r="C212" s="22">
        <v>240</v>
      </c>
    </row>
    <row r="213" spans="1:3" ht="12.75">
      <c r="A213" s="20" t="s">
        <v>363</v>
      </c>
      <c r="B213" s="20" t="s">
        <v>135</v>
      </c>
      <c r="C213" s="22">
        <v>240</v>
      </c>
    </row>
    <row r="214" spans="1:3" ht="12.75">
      <c r="A214" s="20" t="s">
        <v>364</v>
      </c>
      <c r="B214" s="20" t="s">
        <v>365</v>
      </c>
      <c r="C214" s="22">
        <v>260</v>
      </c>
    </row>
    <row r="215" spans="1:3" ht="12.75">
      <c r="A215" s="20" t="s">
        <v>366</v>
      </c>
      <c r="B215" s="20" t="s">
        <v>265</v>
      </c>
      <c r="C215" s="22">
        <v>240</v>
      </c>
    </row>
    <row r="216" spans="1:3" ht="12.75">
      <c r="A216" s="20" t="s">
        <v>367</v>
      </c>
      <c r="B216" s="20" t="s">
        <v>125</v>
      </c>
      <c r="C216" s="22" t="s">
        <v>10</v>
      </c>
    </row>
    <row r="217" spans="1:3" ht="12.75">
      <c r="A217" s="20" t="s">
        <v>368</v>
      </c>
      <c r="B217" s="20" t="s">
        <v>369</v>
      </c>
      <c r="C217" s="22" t="s">
        <v>10</v>
      </c>
    </row>
    <row r="218" spans="1:3" ht="12.75">
      <c r="A218" s="20" t="s">
        <v>370</v>
      </c>
      <c r="B218" s="20" t="s">
        <v>37</v>
      </c>
      <c r="C218" s="22">
        <v>130</v>
      </c>
    </row>
    <row r="219" spans="1:3" ht="12.75">
      <c r="A219" s="20" t="s">
        <v>371</v>
      </c>
      <c r="B219" s="20" t="s">
        <v>37</v>
      </c>
      <c r="C219" s="22">
        <v>250</v>
      </c>
    </row>
    <row r="220" spans="1:3" ht="12.75">
      <c r="A220" s="20" t="s">
        <v>372</v>
      </c>
      <c r="B220" s="20" t="s">
        <v>373</v>
      </c>
      <c r="C220" s="22">
        <v>280</v>
      </c>
    </row>
    <row r="221" spans="1:3" ht="12.75">
      <c r="A221" s="20" t="s">
        <v>374</v>
      </c>
      <c r="B221" s="20" t="s">
        <v>125</v>
      </c>
      <c r="C221" s="22">
        <v>200</v>
      </c>
    </row>
    <row r="222" spans="1:3" ht="12.75">
      <c r="A222" s="20" t="s">
        <v>375</v>
      </c>
      <c r="B222" s="20" t="s">
        <v>376</v>
      </c>
      <c r="C222" s="22">
        <v>300</v>
      </c>
    </row>
    <row r="223" spans="1:3" ht="12.75">
      <c r="A223" s="20" t="s">
        <v>377</v>
      </c>
      <c r="B223" s="20" t="s">
        <v>109</v>
      </c>
      <c r="C223" s="22">
        <v>255</v>
      </c>
    </row>
    <row r="224" spans="1:3" ht="12.75">
      <c r="A224" s="20" t="s">
        <v>378</v>
      </c>
      <c r="B224" s="20" t="s">
        <v>109</v>
      </c>
      <c r="C224" s="22">
        <v>255</v>
      </c>
    </row>
    <row r="225" spans="1:3" ht="12.75">
      <c r="A225" s="20" t="s">
        <v>379</v>
      </c>
      <c r="B225" s="20" t="s">
        <v>380</v>
      </c>
      <c r="C225" s="22">
        <v>255</v>
      </c>
    </row>
    <row r="226" spans="1:3" ht="12.75">
      <c r="A226" s="20" t="s">
        <v>381</v>
      </c>
      <c r="B226" s="20" t="s">
        <v>382</v>
      </c>
      <c r="C226" s="22">
        <v>310</v>
      </c>
    </row>
    <row r="227" spans="1:3" ht="12.75">
      <c r="A227" s="20" t="s">
        <v>383</v>
      </c>
      <c r="B227" s="20" t="s">
        <v>384</v>
      </c>
      <c r="C227" s="22">
        <v>350</v>
      </c>
    </row>
    <row r="228" spans="1:3" ht="12.75">
      <c r="A228" s="20" t="s">
        <v>385</v>
      </c>
      <c r="B228" s="20" t="s">
        <v>386</v>
      </c>
      <c r="C228" s="22">
        <v>355</v>
      </c>
    </row>
    <row r="229" spans="1:3" ht="12.75">
      <c r="A229" s="20" t="s">
        <v>20</v>
      </c>
      <c r="B229" s="26" t="s">
        <v>387</v>
      </c>
      <c r="C229" s="22"/>
    </row>
    <row r="230" spans="1:3" ht="12.75">
      <c r="A230" s="20" t="s">
        <v>388</v>
      </c>
      <c r="B230" s="20" t="s">
        <v>389</v>
      </c>
      <c r="C230" s="22">
        <v>250</v>
      </c>
    </row>
    <row r="231" spans="1:3" ht="12.75">
      <c r="A231" s="20" t="s">
        <v>390</v>
      </c>
      <c r="B231" s="20" t="s">
        <v>391</v>
      </c>
      <c r="C231" s="22">
        <v>240</v>
      </c>
    </row>
    <row r="232" spans="1:3" ht="12.75">
      <c r="A232" s="20" t="s">
        <v>392</v>
      </c>
      <c r="B232" s="20" t="s">
        <v>393</v>
      </c>
      <c r="C232" s="22">
        <v>200</v>
      </c>
    </row>
    <row r="233" spans="1:3" ht="12.75">
      <c r="A233" s="20" t="s">
        <v>394</v>
      </c>
      <c r="B233" s="20" t="s">
        <v>23</v>
      </c>
      <c r="C233" s="22">
        <v>290</v>
      </c>
    </row>
    <row r="234" spans="1:3" ht="12.75">
      <c r="A234" s="20" t="s">
        <v>395</v>
      </c>
      <c r="B234" s="20" t="s">
        <v>396</v>
      </c>
      <c r="C234" s="22">
        <v>260</v>
      </c>
    </row>
    <row r="235" spans="1:3" ht="12.75">
      <c r="A235" s="20" t="s">
        <v>397</v>
      </c>
      <c r="B235" s="20" t="s">
        <v>398</v>
      </c>
      <c r="C235" s="22">
        <v>240</v>
      </c>
    </row>
    <row r="236" spans="1:3" ht="12.75">
      <c r="A236" s="20" t="s">
        <v>20</v>
      </c>
      <c r="B236" s="26" t="s">
        <v>399</v>
      </c>
      <c r="C236" s="22"/>
    </row>
    <row r="237" spans="1:3" ht="12.75">
      <c r="A237" s="20" t="s">
        <v>400</v>
      </c>
      <c r="B237" s="20" t="s">
        <v>73</v>
      </c>
      <c r="C237" s="22" t="s">
        <v>401</v>
      </c>
    </row>
    <row r="238" spans="1:3" ht="12.75">
      <c r="A238" s="20" t="s">
        <v>402</v>
      </c>
      <c r="B238" s="20" t="s">
        <v>403</v>
      </c>
      <c r="C238" s="22" t="s">
        <v>404</v>
      </c>
    </row>
    <row r="239" spans="1:3" ht="12.75">
      <c r="A239" s="20" t="s">
        <v>405</v>
      </c>
      <c r="B239" s="20" t="s">
        <v>406</v>
      </c>
      <c r="C239" s="22" t="s">
        <v>407</v>
      </c>
    </row>
    <row r="240" spans="1:3" ht="12.75">
      <c r="A240" s="20" t="s">
        <v>20</v>
      </c>
      <c r="B240" s="26" t="s">
        <v>408</v>
      </c>
      <c r="C240" s="22"/>
    </row>
    <row r="241" spans="1:3" ht="12.75">
      <c r="A241" s="20" t="s">
        <v>409</v>
      </c>
      <c r="B241" s="20" t="s">
        <v>25</v>
      </c>
      <c r="C241" s="22">
        <v>280</v>
      </c>
    </row>
    <row r="242" spans="1:3" ht="12.75">
      <c r="A242" s="20" t="s">
        <v>410</v>
      </c>
      <c r="B242" s="20" t="s">
        <v>157</v>
      </c>
      <c r="C242" s="22">
        <v>315</v>
      </c>
    </row>
    <row r="243" spans="1:3" ht="12.75">
      <c r="A243" s="20" t="s">
        <v>411</v>
      </c>
      <c r="B243" s="20" t="s">
        <v>412</v>
      </c>
      <c r="C243" s="22">
        <v>105</v>
      </c>
    </row>
    <row r="244" spans="1:3" ht="12.75">
      <c r="A244" s="20" t="s">
        <v>413</v>
      </c>
      <c r="B244" s="20" t="s">
        <v>414</v>
      </c>
      <c r="C244" s="22">
        <v>185</v>
      </c>
    </row>
    <row r="245" spans="1:3" ht="12.75">
      <c r="A245" s="20" t="s">
        <v>415</v>
      </c>
      <c r="B245" s="20" t="s">
        <v>416</v>
      </c>
      <c r="C245" s="22">
        <v>150</v>
      </c>
    </row>
    <row r="246" spans="1:3" ht="12.75">
      <c r="A246" s="20" t="s">
        <v>417</v>
      </c>
      <c r="B246" s="20" t="s">
        <v>418</v>
      </c>
      <c r="C246" s="22" t="s">
        <v>419</v>
      </c>
    </row>
    <row r="247" spans="1:3" ht="12.75">
      <c r="A247" s="20" t="s">
        <v>420</v>
      </c>
      <c r="B247" s="20" t="s">
        <v>421</v>
      </c>
      <c r="C247" s="22">
        <v>260</v>
      </c>
    </row>
    <row r="248" spans="1:3" ht="12.75">
      <c r="A248" s="20" t="s">
        <v>422</v>
      </c>
      <c r="B248" s="20" t="s">
        <v>423</v>
      </c>
      <c r="C248" s="22">
        <v>175</v>
      </c>
    </row>
    <row r="249" spans="1:3" ht="12.75">
      <c r="A249" s="20" t="s">
        <v>424</v>
      </c>
      <c r="B249" s="20" t="s">
        <v>425</v>
      </c>
      <c r="C249" s="22">
        <v>130</v>
      </c>
    </row>
    <row r="250" spans="1:3" ht="12.75">
      <c r="A250" s="20" t="s">
        <v>426</v>
      </c>
      <c r="B250" s="20" t="s">
        <v>427</v>
      </c>
      <c r="C250" s="22">
        <v>255</v>
      </c>
    </row>
    <row r="251" spans="1:3" ht="12.75">
      <c r="A251" s="20" t="s">
        <v>428</v>
      </c>
      <c r="B251" s="20" t="s">
        <v>429</v>
      </c>
      <c r="C251" s="22">
        <v>335</v>
      </c>
    </row>
    <row r="252" spans="1:3" ht="12.75">
      <c r="A252" s="20" t="s">
        <v>430</v>
      </c>
      <c r="B252" s="20" t="s">
        <v>431</v>
      </c>
      <c r="C252" s="22" t="s">
        <v>432</v>
      </c>
    </row>
    <row r="253" spans="1:3" ht="12.75">
      <c r="A253" s="20" t="s">
        <v>433</v>
      </c>
      <c r="B253" s="20" t="s">
        <v>434</v>
      </c>
      <c r="C253" s="22" t="s">
        <v>435</v>
      </c>
    </row>
    <row r="254" spans="1:3" ht="12.75">
      <c r="A254" s="20" t="s">
        <v>436</v>
      </c>
      <c r="B254" s="20" t="s">
        <v>437</v>
      </c>
      <c r="C254" s="22" t="s">
        <v>432</v>
      </c>
    </row>
    <row r="255" spans="1:3" ht="12.75">
      <c r="A255" s="20" t="s">
        <v>438</v>
      </c>
      <c r="B255" s="20" t="s">
        <v>439</v>
      </c>
      <c r="C255" s="22" t="s">
        <v>278</v>
      </c>
    </row>
    <row r="256" spans="1:3" ht="12.75">
      <c r="A256" s="20" t="s">
        <v>440</v>
      </c>
      <c r="B256" s="20" t="s">
        <v>441</v>
      </c>
      <c r="C256" s="22">
        <v>165</v>
      </c>
    </row>
    <row r="257" spans="1:3" ht="12.75">
      <c r="A257" s="20" t="s">
        <v>442</v>
      </c>
      <c r="B257" s="20" t="s">
        <v>443</v>
      </c>
      <c r="C257" s="22">
        <v>265</v>
      </c>
    </row>
    <row r="258" spans="1:3" ht="12.75">
      <c r="A258" s="20" t="s">
        <v>444</v>
      </c>
      <c r="B258" s="20" t="s">
        <v>68</v>
      </c>
      <c r="C258" s="22">
        <v>330</v>
      </c>
    </row>
    <row r="259" spans="1:3" ht="12.75">
      <c r="A259" s="20" t="s">
        <v>20</v>
      </c>
      <c r="B259" s="26" t="s">
        <v>445</v>
      </c>
      <c r="C259" s="22"/>
    </row>
    <row r="260" spans="1:3" ht="12.75">
      <c r="A260" s="20" t="s">
        <v>446</v>
      </c>
      <c r="B260" s="20" t="s">
        <v>23</v>
      </c>
      <c r="C260" s="22">
        <v>290</v>
      </c>
    </row>
    <row r="261" spans="1:3" ht="12.75">
      <c r="A261" s="20" t="s">
        <v>447</v>
      </c>
      <c r="B261" s="20" t="s">
        <v>448</v>
      </c>
      <c r="C261" s="22">
        <v>230</v>
      </c>
    </row>
    <row r="262" spans="1:3" ht="12.75">
      <c r="A262" s="20" t="s">
        <v>449</v>
      </c>
      <c r="B262" s="20" t="s">
        <v>450</v>
      </c>
      <c r="C262" s="22">
        <v>260</v>
      </c>
    </row>
    <row r="263" spans="1:3" ht="12.75">
      <c r="A263" s="20" t="s">
        <v>451</v>
      </c>
      <c r="B263" t="s">
        <v>452</v>
      </c>
      <c r="C263" s="22">
        <v>165</v>
      </c>
    </row>
    <row r="264" spans="1:3" ht="12.75">
      <c r="A264" s="20" t="s">
        <v>453</v>
      </c>
      <c r="B264" s="20" t="s">
        <v>454</v>
      </c>
      <c r="C264" s="22" t="s">
        <v>455</v>
      </c>
    </row>
    <row r="265" spans="1:3" ht="12.75">
      <c r="A265" s="20" t="s">
        <v>456</v>
      </c>
      <c r="B265" s="20" t="s">
        <v>457</v>
      </c>
      <c r="C265" s="22" t="s">
        <v>458</v>
      </c>
    </row>
    <row r="266" spans="1:3" ht="12.75">
      <c r="A266" s="20" t="s">
        <v>459</v>
      </c>
      <c r="B266" s="20" t="s">
        <v>460</v>
      </c>
      <c r="C266" s="22">
        <v>220</v>
      </c>
    </row>
    <row r="267" spans="1:3" ht="12.75">
      <c r="A267" s="20" t="s">
        <v>461</v>
      </c>
      <c r="B267" s="20" t="s">
        <v>173</v>
      </c>
      <c r="C267" s="22">
        <v>150</v>
      </c>
    </row>
    <row r="268" spans="1:3" ht="12.75">
      <c r="A268" s="20" t="s">
        <v>462</v>
      </c>
      <c r="B268" s="20" t="s">
        <v>25</v>
      </c>
      <c r="C268" s="22">
        <v>140</v>
      </c>
    </row>
    <row r="269" spans="1:3" ht="12.75">
      <c r="A269" s="20" t="s">
        <v>463</v>
      </c>
      <c r="B269" s="20" t="s">
        <v>206</v>
      </c>
      <c r="C269" s="22">
        <v>150</v>
      </c>
    </row>
    <row r="270" spans="1:3" ht="12.75">
      <c r="A270" s="20" t="s">
        <v>464</v>
      </c>
      <c r="B270" s="20" t="s">
        <v>29</v>
      </c>
      <c r="C270" s="22">
        <v>145</v>
      </c>
    </row>
    <row r="271" spans="1:3" ht="12.75">
      <c r="A271" s="20" t="s">
        <v>465</v>
      </c>
      <c r="B271" s="20" t="s">
        <v>466</v>
      </c>
      <c r="C271" s="22">
        <v>200</v>
      </c>
    </row>
    <row r="272" spans="1:3" ht="12.75">
      <c r="A272" s="20" t="s">
        <v>467</v>
      </c>
      <c r="B272" s="20" t="s">
        <v>25</v>
      </c>
      <c r="C272" s="22">
        <v>260</v>
      </c>
    </row>
    <row r="273" spans="1:3" ht="12.75">
      <c r="A273" s="20" t="s">
        <v>468</v>
      </c>
      <c r="B273" s="20" t="s">
        <v>202</v>
      </c>
      <c r="C273" s="22">
        <v>200</v>
      </c>
    </row>
    <row r="274" spans="1:3" ht="12.75">
      <c r="A274" s="20" t="s">
        <v>469</v>
      </c>
      <c r="B274" s="20" t="s">
        <v>272</v>
      </c>
      <c r="C274" s="22">
        <v>200</v>
      </c>
    </row>
    <row r="275" spans="1:3" ht="12.75">
      <c r="A275" s="20" t="s">
        <v>470</v>
      </c>
      <c r="B275" s="20" t="s">
        <v>471</v>
      </c>
      <c r="C275" s="22">
        <v>205</v>
      </c>
    </row>
    <row r="276" spans="1:3" ht="12.75">
      <c r="A276" s="20" t="s">
        <v>472</v>
      </c>
      <c r="B276" s="20" t="s">
        <v>473</v>
      </c>
      <c r="C276" s="22">
        <v>310</v>
      </c>
    </row>
    <row r="277" spans="1:3" ht="12.75">
      <c r="A277" s="20" t="s">
        <v>474</v>
      </c>
      <c r="B277" s="20" t="s">
        <v>475</v>
      </c>
      <c r="C277" s="22">
        <v>280</v>
      </c>
    </row>
    <row r="278" spans="1:3" ht="12.75">
      <c r="A278" s="20" t="s">
        <v>476</v>
      </c>
      <c r="B278" s="20" t="s">
        <v>477</v>
      </c>
      <c r="C278" s="22">
        <v>220</v>
      </c>
    </row>
    <row r="279" spans="1:3" ht="12.75">
      <c r="A279" s="20" t="s">
        <v>478</v>
      </c>
      <c r="B279" s="20" t="s">
        <v>116</v>
      </c>
      <c r="C279" s="22">
        <v>290</v>
      </c>
    </row>
    <row r="280" spans="1:3" ht="12.75">
      <c r="A280" s="20" t="s">
        <v>479</v>
      </c>
      <c r="B280" s="20" t="s">
        <v>41</v>
      </c>
      <c r="C280" s="22">
        <v>280</v>
      </c>
    </row>
    <row r="281" spans="1:3" ht="12.75">
      <c r="A281" s="20" t="s">
        <v>480</v>
      </c>
      <c r="B281" s="20" t="s">
        <v>481</v>
      </c>
      <c r="C281" s="22">
        <v>240</v>
      </c>
    </row>
    <row r="282" spans="1:3" ht="12.75">
      <c r="A282" s="20" t="s">
        <v>482</v>
      </c>
      <c r="B282" s="20" t="s">
        <v>483</v>
      </c>
      <c r="C282" s="22">
        <v>240</v>
      </c>
    </row>
    <row r="283" spans="1:3" ht="12.75">
      <c r="A283" s="20" t="s">
        <v>484</v>
      </c>
      <c r="B283" s="20" t="s">
        <v>37</v>
      </c>
      <c r="C283" s="22">
        <v>320</v>
      </c>
    </row>
    <row r="284" spans="1:3" ht="12.75">
      <c r="A284" s="20" t="s">
        <v>485</v>
      </c>
      <c r="B284" s="20" t="s">
        <v>486</v>
      </c>
      <c r="C284" s="22">
        <v>390</v>
      </c>
    </row>
    <row r="285" spans="1:3" ht="12.75">
      <c r="A285" s="20" t="s">
        <v>487</v>
      </c>
      <c r="B285" s="20" t="s">
        <v>488</v>
      </c>
      <c r="C285" s="22">
        <v>330</v>
      </c>
    </row>
    <row r="286" spans="1:3" ht="12.75">
      <c r="A286" s="20" t="s">
        <v>489</v>
      </c>
      <c r="B286" s="20" t="s">
        <v>490</v>
      </c>
      <c r="C286" s="22">
        <v>320</v>
      </c>
    </row>
    <row r="287" spans="1:3" ht="12.75">
      <c r="A287" s="20" t="s">
        <v>491</v>
      </c>
      <c r="B287" s="20" t="s">
        <v>492</v>
      </c>
      <c r="C287" s="22">
        <v>330</v>
      </c>
    </row>
    <row r="288" spans="1:3" ht="12.75">
      <c r="A288" s="20" t="s">
        <v>493</v>
      </c>
      <c r="B288" s="20" t="s">
        <v>494</v>
      </c>
      <c r="C288" s="22">
        <v>280</v>
      </c>
    </row>
    <row r="289" spans="1:3" ht="12.75">
      <c r="A289" s="20" t="s">
        <v>495</v>
      </c>
      <c r="B289" s="20" t="s">
        <v>496</v>
      </c>
      <c r="C289" s="22">
        <v>335</v>
      </c>
    </row>
    <row r="290" spans="1:3" ht="12.75">
      <c r="A290" s="20" t="s">
        <v>497</v>
      </c>
      <c r="B290" s="20" t="s">
        <v>498</v>
      </c>
      <c r="C290" s="22">
        <v>250</v>
      </c>
    </row>
    <row r="291" spans="1:3" ht="12.75">
      <c r="A291" s="20" t="s">
        <v>499</v>
      </c>
      <c r="B291" s="20" t="s">
        <v>500</v>
      </c>
      <c r="C291" s="22">
        <v>260</v>
      </c>
    </row>
    <row r="292" spans="1:3" ht="12.75">
      <c r="A292" s="20" t="s">
        <v>501</v>
      </c>
      <c r="B292" s="20" t="s">
        <v>502</v>
      </c>
      <c r="C292" s="22">
        <v>330</v>
      </c>
    </row>
    <row r="293" spans="1:3" ht="12.75">
      <c r="A293" s="20" t="s">
        <v>503</v>
      </c>
      <c r="B293" s="20" t="s">
        <v>504</v>
      </c>
      <c r="C293" s="22">
        <v>140</v>
      </c>
    </row>
    <row r="294" spans="1:3" ht="12.75">
      <c r="A294" s="20" t="s">
        <v>505</v>
      </c>
      <c r="B294" s="20" t="s">
        <v>506</v>
      </c>
      <c r="C294" s="22">
        <v>270</v>
      </c>
    </row>
    <row r="295" spans="1:3" ht="12.75">
      <c r="A295" s="20" t="s">
        <v>507</v>
      </c>
      <c r="B295" s="20" t="s">
        <v>508</v>
      </c>
      <c r="C295" s="22">
        <v>145</v>
      </c>
    </row>
    <row r="296" spans="1:3" ht="12.75">
      <c r="A296" s="20" t="s">
        <v>509</v>
      </c>
      <c r="B296" s="20" t="s">
        <v>510</v>
      </c>
      <c r="C296" s="22">
        <v>270</v>
      </c>
    </row>
    <row r="297" spans="1:3" ht="12.75">
      <c r="A297" s="20" t="s">
        <v>511</v>
      </c>
      <c r="B297" s="20" t="s">
        <v>512</v>
      </c>
      <c r="C297" s="22">
        <v>145</v>
      </c>
    </row>
    <row r="298" spans="1:3" ht="12.75">
      <c r="A298" s="20" t="s">
        <v>513</v>
      </c>
      <c r="B298" s="20" t="s">
        <v>514</v>
      </c>
      <c r="C298" s="22">
        <v>140</v>
      </c>
    </row>
    <row r="299" spans="1:3" ht="12.75">
      <c r="A299" s="20" t="s">
        <v>515</v>
      </c>
      <c r="B299" s="20" t="s">
        <v>516</v>
      </c>
      <c r="C299" s="22">
        <v>140</v>
      </c>
    </row>
    <row r="300" spans="1:3" ht="12.75">
      <c r="A300" s="20" t="s">
        <v>517</v>
      </c>
      <c r="B300" s="20" t="s">
        <v>518</v>
      </c>
      <c r="C300" s="22">
        <v>350</v>
      </c>
    </row>
    <row r="301" spans="1:3" ht="12.75">
      <c r="A301" s="20" t="s">
        <v>519</v>
      </c>
      <c r="B301" s="20" t="s">
        <v>520</v>
      </c>
      <c r="C301" s="22">
        <v>370</v>
      </c>
    </row>
    <row r="302" spans="1:3" ht="12.75">
      <c r="A302" s="20" t="s">
        <v>521</v>
      </c>
      <c r="B302" s="20" t="s">
        <v>522</v>
      </c>
      <c r="C302" s="22">
        <v>380</v>
      </c>
    </row>
    <row r="303" spans="1:3" ht="12.75">
      <c r="A303" s="20" t="s">
        <v>20</v>
      </c>
      <c r="B303" s="26" t="s">
        <v>523</v>
      </c>
      <c r="C303" s="22"/>
    </row>
    <row r="304" spans="1:3" ht="12.75">
      <c r="A304" s="20" t="s">
        <v>524</v>
      </c>
      <c r="B304" s="20" t="s">
        <v>525</v>
      </c>
      <c r="C304" s="22">
        <v>140</v>
      </c>
    </row>
    <row r="305" spans="1:3" ht="12.75">
      <c r="A305" s="20" t="s">
        <v>526</v>
      </c>
      <c r="B305" s="20" t="s">
        <v>527</v>
      </c>
      <c r="C305" s="22" t="s">
        <v>10</v>
      </c>
    </row>
    <row r="306" spans="1:3" ht="12.75">
      <c r="A306" s="20" t="s">
        <v>528</v>
      </c>
      <c r="B306" s="20" t="s">
        <v>529</v>
      </c>
      <c r="C306" s="22">
        <v>300</v>
      </c>
    </row>
    <row r="307" spans="1:3" ht="12.75">
      <c r="A307" s="20" t="s">
        <v>530</v>
      </c>
      <c r="B307" s="20" t="s">
        <v>531</v>
      </c>
      <c r="C307" s="22">
        <v>145</v>
      </c>
    </row>
    <row r="308" spans="1:3" ht="12.75">
      <c r="A308" s="20" t="s">
        <v>532</v>
      </c>
      <c r="B308" s="20" t="s">
        <v>533</v>
      </c>
      <c r="C308" s="22">
        <v>260</v>
      </c>
    </row>
    <row r="309" spans="1:3" ht="12.75">
      <c r="A309" s="20" t="s">
        <v>534</v>
      </c>
      <c r="B309" s="20" t="s">
        <v>535</v>
      </c>
      <c r="C309" s="22" t="s">
        <v>536</v>
      </c>
    </row>
    <row r="310" spans="1:3" ht="12.75">
      <c r="A310" s="20" t="s">
        <v>537</v>
      </c>
      <c r="B310" s="20" t="s">
        <v>538</v>
      </c>
      <c r="C310" s="22">
        <v>115</v>
      </c>
    </row>
    <row r="311" spans="1:3" ht="12.75">
      <c r="A311" s="20" t="s">
        <v>539</v>
      </c>
      <c r="B311" s="20" t="s">
        <v>540</v>
      </c>
      <c r="C311" s="22">
        <v>110</v>
      </c>
    </row>
    <row r="312" spans="1:3" ht="12.75">
      <c r="A312" s="20" t="s">
        <v>541</v>
      </c>
      <c r="B312" s="20" t="s">
        <v>29</v>
      </c>
      <c r="C312" s="22">
        <v>110</v>
      </c>
    </row>
    <row r="313" spans="1:3" ht="12.75">
      <c r="A313" s="20" t="s">
        <v>542</v>
      </c>
      <c r="B313" s="20" t="s">
        <v>25</v>
      </c>
      <c r="C313" s="22" t="s">
        <v>10</v>
      </c>
    </row>
    <row r="314" spans="1:3" ht="12.75">
      <c r="A314" s="20" t="s">
        <v>543</v>
      </c>
      <c r="B314" s="20" t="s">
        <v>544</v>
      </c>
      <c r="C314" s="22">
        <v>220</v>
      </c>
    </row>
    <row r="315" spans="1:3" ht="12.75">
      <c r="A315" s="20" t="s">
        <v>545</v>
      </c>
      <c r="B315" s="20" t="s">
        <v>546</v>
      </c>
      <c r="C315" s="22">
        <v>120</v>
      </c>
    </row>
    <row r="316" spans="1:3" ht="12.75">
      <c r="A316" s="20" t="s">
        <v>547</v>
      </c>
      <c r="B316" s="20" t="s">
        <v>349</v>
      </c>
      <c r="C316" s="22">
        <v>235</v>
      </c>
    </row>
    <row r="317" spans="1:3" ht="12.75">
      <c r="A317" s="20" t="s">
        <v>548</v>
      </c>
      <c r="B317" s="20" t="s">
        <v>549</v>
      </c>
      <c r="C317" s="22">
        <v>155</v>
      </c>
    </row>
    <row r="318" spans="1:3" ht="12.75">
      <c r="A318" s="20" t="s">
        <v>550</v>
      </c>
      <c r="B318" s="20" t="s">
        <v>551</v>
      </c>
      <c r="C318" s="22">
        <v>115</v>
      </c>
    </row>
    <row r="319" spans="1:3" ht="12.75">
      <c r="A319" s="20" t="s">
        <v>552</v>
      </c>
      <c r="B319" s="20" t="s">
        <v>41</v>
      </c>
      <c r="C319" s="22">
        <v>125</v>
      </c>
    </row>
    <row r="320" spans="1:3" ht="12.75">
      <c r="A320" s="20" t="s">
        <v>553</v>
      </c>
      <c r="B320" s="20" t="s">
        <v>554</v>
      </c>
      <c r="C320" s="22">
        <v>130</v>
      </c>
    </row>
    <row r="321" spans="1:3" ht="12.75">
      <c r="A321" s="20" t="s">
        <v>555</v>
      </c>
      <c r="B321" s="20" t="s">
        <v>116</v>
      </c>
      <c r="C321" s="22">
        <v>120</v>
      </c>
    </row>
    <row r="322" spans="1:3" ht="12.75">
      <c r="A322" s="20" t="s">
        <v>556</v>
      </c>
      <c r="B322" s="20" t="s">
        <v>125</v>
      </c>
      <c r="C322" s="22">
        <v>115</v>
      </c>
    </row>
    <row r="323" spans="1:3" ht="12.75">
      <c r="A323" s="20" t="s">
        <v>557</v>
      </c>
      <c r="B323" s="20" t="s">
        <v>37</v>
      </c>
      <c r="C323" s="22">
        <v>205</v>
      </c>
    </row>
    <row r="324" spans="1:3" ht="12.75">
      <c r="A324" s="20" t="s">
        <v>558</v>
      </c>
      <c r="B324" s="20" t="s">
        <v>559</v>
      </c>
      <c r="C324" s="22">
        <v>135</v>
      </c>
    </row>
    <row r="325" spans="1:3" ht="12.75">
      <c r="A325" s="20" t="s">
        <v>560</v>
      </c>
      <c r="B325" s="20" t="s">
        <v>561</v>
      </c>
      <c r="C325" s="22">
        <v>140</v>
      </c>
    </row>
    <row r="326" spans="1:3" ht="12.75">
      <c r="A326" s="20" t="s">
        <v>562</v>
      </c>
      <c r="B326" s="20" t="s">
        <v>563</v>
      </c>
      <c r="C326" s="22">
        <v>155</v>
      </c>
    </row>
    <row r="327" spans="1:3" ht="12.75">
      <c r="A327" s="20" t="s">
        <v>564</v>
      </c>
      <c r="B327" s="20" t="s">
        <v>565</v>
      </c>
      <c r="C327" s="22" t="s">
        <v>10</v>
      </c>
    </row>
    <row r="328" spans="1:3" ht="12.75">
      <c r="A328" s="20" t="s">
        <v>566</v>
      </c>
      <c r="B328" s="20" t="s">
        <v>71</v>
      </c>
      <c r="C328" s="22">
        <v>105</v>
      </c>
    </row>
    <row r="329" spans="1:3" ht="12.75">
      <c r="A329" s="20" t="s">
        <v>567</v>
      </c>
      <c r="B329" s="20" t="s">
        <v>568</v>
      </c>
      <c r="C329" s="22">
        <v>255</v>
      </c>
    </row>
    <row r="330" spans="1:3" ht="12.75">
      <c r="A330" s="20" t="s">
        <v>569</v>
      </c>
      <c r="B330" s="20" t="s">
        <v>101</v>
      </c>
      <c r="C330" s="22">
        <v>250</v>
      </c>
    </row>
    <row r="331" spans="1:3" ht="12.75">
      <c r="A331" s="20" t="s">
        <v>570</v>
      </c>
      <c r="B331" s="20" t="s">
        <v>571</v>
      </c>
      <c r="C331" s="22">
        <v>265</v>
      </c>
    </row>
    <row r="332" spans="1:3" ht="12.75">
      <c r="A332" s="20" t="s">
        <v>572</v>
      </c>
      <c r="B332" s="20" t="s">
        <v>68</v>
      </c>
      <c r="C332" s="22">
        <v>350</v>
      </c>
    </row>
    <row r="333" spans="1:3" ht="12.75">
      <c r="A333" s="20" t="s">
        <v>573</v>
      </c>
      <c r="B333" s="20" t="s">
        <v>574</v>
      </c>
      <c r="C333" s="22">
        <v>340</v>
      </c>
    </row>
    <row r="334" spans="1:3" ht="12.75">
      <c r="A334" s="20" t="s">
        <v>575</v>
      </c>
      <c r="B334" s="20" t="s">
        <v>576</v>
      </c>
      <c r="C334" s="22">
        <v>315</v>
      </c>
    </row>
    <row r="335" spans="1:3" ht="12.75">
      <c r="A335" s="20" t="s">
        <v>20</v>
      </c>
      <c r="B335" s="27" t="s">
        <v>577</v>
      </c>
      <c r="C335" s="22"/>
    </row>
    <row r="336" spans="1:3" ht="12.75">
      <c r="A336" s="20" t="s">
        <v>578</v>
      </c>
      <c r="B336" s="20" t="s">
        <v>579</v>
      </c>
      <c r="C336" s="22">
        <v>260</v>
      </c>
    </row>
    <row r="337" spans="1:3" ht="12.75">
      <c r="A337" s="20" t="s">
        <v>580</v>
      </c>
      <c r="B337" s="20" t="s">
        <v>581</v>
      </c>
      <c r="C337" s="22">
        <v>250</v>
      </c>
    </row>
    <row r="338" spans="1:3" ht="12.75">
      <c r="A338" s="20" t="s">
        <v>582</v>
      </c>
      <c r="B338" s="20" t="s">
        <v>583</v>
      </c>
      <c r="C338" s="22">
        <v>250</v>
      </c>
    </row>
    <row r="339" spans="1:3" ht="12.75">
      <c r="A339" s="20" t="s">
        <v>20</v>
      </c>
      <c r="B339" s="26" t="s">
        <v>584</v>
      </c>
      <c r="C339" s="22"/>
    </row>
    <row r="340" spans="1:3" ht="12.75">
      <c r="A340" s="20" t="s">
        <v>585</v>
      </c>
      <c r="B340" s="20" t="s">
        <v>586</v>
      </c>
      <c r="C340" s="22">
        <v>300</v>
      </c>
    </row>
    <row r="341" spans="1:3" ht="12.75">
      <c r="A341" s="20" t="s">
        <v>587</v>
      </c>
      <c r="B341" s="20" t="s">
        <v>588</v>
      </c>
      <c r="C341" s="22">
        <v>290</v>
      </c>
    </row>
    <row r="342" spans="1:3" ht="12.75">
      <c r="A342" s="20" t="s">
        <v>589</v>
      </c>
      <c r="B342" s="20" t="s">
        <v>56</v>
      </c>
      <c r="C342" s="22">
        <v>200</v>
      </c>
    </row>
    <row r="343" spans="1:3" ht="12.75">
      <c r="A343" s="20" t="s">
        <v>590</v>
      </c>
      <c r="B343" s="20" t="s">
        <v>591</v>
      </c>
      <c r="C343" s="22">
        <v>205</v>
      </c>
    </row>
    <row r="344" spans="1:3" ht="12.75">
      <c r="A344" s="20" t="s">
        <v>592</v>
      </c>
      <c r="B344" s="20" t="s">
        <v>593</v>
      </c>
      <c r="C344" s="22">
        <v>200</v>
      </c>
    </row>
    <row r="345" spans="1:3" ht="12.75">
      <c r="A345" s="20" t="s">
        <v>594</v>
      </c>
      <c r="B345" s="20" t="s">
        <v>595</v>
      </c>
      <c r="C345" s="22">
        <v>205</v>
      </c>
    </row>
    <row r="346" spans="1:3" ht="12.75">
      <c r="A346" s="20" t="s">
        <v>596</v>
      </c>
      <c r="B346" s="20" t="s">
        <v>180</v>
      </c>
      <c r="C346" s="22">
        <v>200</v>
      </c>
    </row>
    <row r="347" spans="1:3" ht="12.75">
      <c r="A347" s="20" t="s">
        <v>597</v>
      </c>
      <c r="B347" s="20" t="s">
        <v>598</v>
      </c>
      <c r="C347" s="22">
        <v>230</v>
      </c>
    </row>
    <row r="348" spans="1:3" ht="12.75">
      <c r="A348" s="20" t="s">
        <v>599</v>
      </c>
      <c r="B348" s="20" t="s">
        <v>41</v>
      </c>
      <c r="C348" s="22">
        <v>275</v>
      </c>
    </row>
    <row r="349" spans="1:3" ht="12.75">
      <c r="A349" s="20" t="s">
        <v>600</v>
      </c>
      <c r="B349" s="20" t="s">
        <v>601</v>
      </c>
      <c r="C349" s="22">
        <v>280</v>
      </c>
    </row>
    <row r="350" spans="1:3" ht="12.75">
      <c r="A350" s="20" t="s">
        <v>602</v>
      </c>
      <c r="B350" s="20" t="s">
        <v>603</v>
      </c>
      <c r="C350" s="22">
        <v>305</v>
      </c>
    </row>
    <row r="351" spans="1:3" ht="12.75">
      <c r="A351" s="20" t="s">
        <v>604</v>
      </c>
      <c r="B351" s="20" t="s">
        <v>605</v>
      </c>
      <c r="C351" s="22">
        <v>315</v>
      </c>
    </row>
    <row r="352" spans="1:3" ht="12.75">
      <c r="A352" s="20" t="s">
        <v>606</v>
      </c>
      <c r="B352" s="20" t="s">
        <v>607</v>
      </c>
      <c r="C352" s="22">
        <v>375</v>
      </c>
    </row>
    <row r="353" spans="1:3" ht="12.75">
      <c r="A353" s="20" t="s">
        <v>608</v>
      </c>
      <c r="B353" s="20" t="s">
        <v>609</v>
      </c>
      <c r="C353" s="22">
        <v>265</v>
      </c>
    </row>
    <row r="354" spans="1:3" ht="12.75">
      <c r="A354" s="20" t="s">
        <v>610</v>
      </c>
      <c r="B354" s="20" t="s">
        <v>611</v>
      </c>
      <c r="C354" s="22">
        <v>260</v>
      </c>
    </row>
    <row r="355" spans="1:3" ht="12.75">
      <c r="A355" s="20" t="s">
        <v>612</v>
      </c>
      <c r="B355" s="20" t="s">
        <v>613</v>
      </c>
      <c r="C355" s="22">
        <v>340</v>
      </c>
    </row>
    <row r="356" spans="1:3" ht="12.75">
      <c r="A356" s="20" t="s">
        <v>614</v>
      </c>
      <c r="B356" s="20" t="s">
        <v>125</v>
      </c>
      <c r="C356" s="22">
        <v>230</v>
      </c>
    </row>
    <row r="357" spans="1:3" ht="12.75">
      <c r="A357" s="20" t="s">
        <v>615</v>
      </c>
      <c r="B357" s="20" t="s">
        <v>616</v>
      </c>
      <c r="C357" s="22">
        <v>315</v>
      </c>
    </row>
    <row r="358" spans="1:3" ht="12.75">
      <c r="A358" s="20" t="s">
        <v>617</v>
      </c>
      <c r="B358" s="20" t="s">
        <v>618</v>
      </c>
      <c r="C358" s="22">
        <v>255</v>
      </c>
    </row>
    <row r="359" spans="1:3" ht="12.75">
      <c r="A359" s="20" t="s">
        <v>619</v>
      </c>
      <c r="B359" s="20" t="s">
        <v>620</v>
      </c>
      <c r="C359" s="22">
        <v>285</v>
      </c>
    </row>
    <row r="360" spans="1:3" ht="12.75">
      <c r="A360" s="20" t="s">
        <v>621</v>
      </c>
      <c r="B360" s="20" t="s">
        <v>37</v>
      </c>
      <c r="C360" s="22">
        <v>275</v>
      </c>
    </row>
    <row r="361" spans="1:3" ht="12.75">
      <c r="A361" s="20" t="s">
        <v>622</v>
      </c>
      <c r="B361" s="20" t="s">
        <v>623</v>
      </c>
      <c r="C361" s="22">
        <v>280</v>
      </c>
    </row>
    <row r="362" spans="1:3" ht="12.75">
      <c r="A362" s="20" t="s">
        <v>624</v>
      </c>
      <c r="B362" s="20" t="s">
        <v>625</v>
      </c>
      <c r="C362" s="22">
        <v>250</v>
      </c>
    </row>
    <row r="363" spans="1:3" ht="12.75">
      <c r="A363" s="20" t="s">
        <v>626</v>
      </c>
      <c r="B363" s="20" t="s">
        <v>25</v>
      </c>
      <c r="C363" s="22">
        <v>200</v>
      </c>
    </row>
    <row r="364" spans="1:3" ht="12.75">
      <c r="A364" s="20" t="s">
        <v>627</v>
      </c>
      <c r="B364" s="20" t="s">
        <v>206</v>
      </c>
      <c r="C364" s="22">
        <v>215</v>
      </c>
    </row>
    <row r="365" spans="1:3" ht="12.75">
      <c r="A365" s="20" t="s">
        <v>20</v>
      </c>
      <c r="B365" s="26" t="s">
        <v>628</v>
      </c>
      <c r="C365" s="22"/>
    </row>
    <row r="366" spans="1:3" ht="12.75">
      <c r="A366" s="20" t="s">
        <v>629</v>
      </c>
      <c r="B366" s="20" t="s">
        <v>630</v>
      </c>
      <c r="C366" s="22">
        <v>335</v>
      </c>
    </row>
    <row r="367" spans="1:3" ht="12.75">
      <c r="A367" s="20" t="s">
        <v>20</v>
      </c>
      <c r="B367" s="26" t="s">
        <v>631</v>
      </c>
      <c r="C367" s="22"/>
    </row>
    <row r="368" spans="1:3" ht="12.75">
      <c r="A368" s="20" t="s">
        <v>632</v>
      </c>
      <c r="B368" s="20" t="s">
        <v>23</v>
      </c>
      <c r="C368" s="22">
        <v>115</v>
      </c>
    </row>
    <row r="369" spans="1:3" ht="12.75">
      <c r="A369" s="20" t="s">
        <v>633</v>
      </c>
      <c r="B369" s="20" t="s">
        <v>634</v>
      </c>
      <c r="C369" s="22">
        <v>155</v>
      </c>
    </row>
    <row r="370" spans="1:3" ht="12.75">
      <c r="A370" s="20" t="s">
        <v>635</v>
      </c>
      <c r="B370" s="20" t="s">
        <v>212</v>
      </c>
      <c r="C370" s="22">
        <v>125</v>
      </c>
    </row>
    <row r="371" spans="1:3" ht="12.75">
      <c r="A371" s="20" t="s">
        <v>636</v>
      </c>
      <c r="B371" s="20" t="s">
        <v>637</v>
      </c>
      <c r="C371" s="22">
        <v>310</v>
      </c>
    </row>
    <row r="372" spans="1:3" ht="12.75">
      <c r="A372" s="20" t="s">
        <v>638</v>
      </c>
      <c r="B372" s="20" t="s">
        <v>168</v>
      </c>
      <c r="C372" s="22">
        <v>280</v>
      </c>
    </row>
    <row r="373" spans="1:3" ht="12.75">
      <c r="A373" s="20" t="s">
        <v>639</v>
      </c>
      <c r="B373" s="20" t="s">
        <v>640</v>
      </c>
      <c r="C373" s="22">
        <v>140</v>
      </c>
    </row>
    <row r="374" spans="1:3" ht="12.75">
      <c r="A374" s="20" t="s">
        <v>641</v>
      </c>
      <c r="B374" s="20" t="s">
        <v>642</v>
      </c>
      <c r="C374" s="22">
        <v>200</v>
      </c>
    </row>
    <row r="375" spans="1:3" ht="12.75">
      <c r="A375" s="20" t="s">
        <v>643</v>
      </c>
      <c r="B375" s="20" t="s">
        <v>644</v>
      </c>
      <c r="C375" s="22">
        <v>200</v>
      </c>
    </row>
    <row r="376" spans="1:3" ht="12.75">
      <c r="A376" s="20" t="s">
        <v>645</v>
      </c>
      <c r="B376" s="20" t="s">
        <v>646</v>
      </c>
      <c r="C376" s="22">
        <v>205</v>
      </c>
    </row>
    <row r="377" spans="1:3" ht="12.75">
      <c r="A377" s="20" t="s">
        <v>647</v>
      </c>
      <c r="B377" s="20" t="s">
        <v>648</v>
      </c>
      <c r="C377" s="22">
        <v>165</v>
      </c>
    </row>
    <row r="378" spans="1:3" ht="12.75">
      <c r="A378" s="20" t="s">
        <v>649</v>
      </c>
      <c r="B378" s="20" t="s">
        <v>650</v>
      </c>
      <c r="C378" s="22" t="s">
        <v>651</v>
      </c>
    </row>
    <row r="379" spans="1:3" ht="12.75">
      <c r="A379" s="20" t="s">
        <v>652</v>
      </c>
      <c r="B379" s="20" t="s">
        <v>653</v>
      </c>
      <c r="C379" s="22">
        <v>260</v>
      </c>
    </row>
    <row r="380" spans="1:3" ht="12.75">
      <c r="A380" s="20" t="s">
        <v>654</v>
      </c>
      <c r="B380" s="20" t="s">
        <v>31</v>
      </c>
      <c r="C380" s="22">
        <v>350</v>
      </c>
    </row>
    <row r="381" spans="1:3" ht="12.75">
      <c r="A381" s="20" t="s">
        <v>655</v>
      </c>
      <c r="B381" s="20" t="s">
        <v>656</v>
      </c>
      <c r="C381" s="22" t="s">
        <v>536</v>
      </c>
    </row>
    <row r="382" spans="1:3" ht="12.75">
      <c r="A382" s="20" t="s">
        <v>657</v>
      </c>
      <c r="B382" s="20" t="s">
        <v>37</v>
      </c>
      <c r="C382" s="22">
        <v>200</v>
      </c>
    </row>
    <row r="383" spans="1:3" ht="12.75">
      <c r="A383" s="20" t="s">
        <v>658</v>
      </c>
      <c r="B383" s="20" t="s">
        <v>659</v>
      </c>
      <c r="C383" s="22">
        <v>205</v>
      </c>
    </row>
    <row r="384" spans="1:3" ht="12.75">
      <c r="A384" s="20" t="s">
        <v>660</v>
      </c>
      <c r="B384" s="20" t="s">
        <v>182</v>
      </c>
      <c r="C384" s="22">
        <v>175</v>
      </c>
    </row>
    <row r="385" spans="1:3" ht="12.75">
      <c r="A385" s="20" t="s">
        <v>661</v>
      </c>
      <c r="B385" s="20" t="s">
        <v>125</v>
      </c>
      <c r="C385" s="22">
        <v>170</v>
      </c>
    </row>
    <row r="386" spans="1:3" ht="12.75">
      <c r="A386" s="20" t="s">
        <v>662</v>
      </c>
      <c r="B386" s="20" t="s">
        <v>41</v>
      </c>
      <c r="C386" s="22">
        <v>230</v>
      </c>
    </row>
    <row r="387" spans="1:3" ht="12.75">
      <c r="A387" s="20" t="s">
        <v>663</v>
      </c>
      <c r="B387" s="20" t="s">
        <v>549</v>
      </c>
      <c r="C387" s="22">
        <v>170</v>
      </c>
    </row>
    <row r="388" spans="1:3" ht="12.75">
      <c r="A388" s="20" t="s">
        <v>664</v>
      </c>
      <c r="B388" s="20" t="s">
        <v>665</v>
      </c>
      <c r="C388" s="22" t="s">
        <v>10</v>
      </c>
    </row>
    <row r="389" spans="1:3" ht="12.75">
      <c r="A389" s="20" t="s">
        <v>666</v>
      </c>
      <c r="B389" s="20" t="s">
        <v>667</v>
      </c>
      <c r="C389" s="22" t="s">
        <v>536</v>
      </c>
    </row>
    <row r="390" spans="1:3" ht="12.75">
      <c r="A390" s="20" t="s">
        <v>668</v>
      </c>
      <c r="B390" s="20" t="s">
        <v>382</v>
      </c>
      <c r="C390" s="22">
        <v>255</v>
      </c>
    </row>
    <row r="391" spans="1:3" ht="12.75">
      <c r="A391" s="20" t="s">
        <v>669</v>
      </c>
      <c r="B391" s="20" t="s">
        <v>670</v>
      </c>
      <c r="C391" s="22">
        <v>235</v>
      </c>
    </row>
    <row r="392" spans="1:3" ht="12.75">
      <c r="A392" s="20" t="s">
        <v>671</v>
      </c>
      <c r="B392" s="20" t="s">
        <v>672</v>
      </c>
      <c r="C392" s="22">
        <v>265</v>
      </c>
    </row>
    <row r="393" spans="1:3" ht="12.75">
      <c r="A393" s="20" t="s">
        <v>673</v>
      </c>
      <c r="B393" s="20" t="s">
        <v>674</v>
      </c>
      <c r="C393" s="22">
        <v>360</v>
      </c>
    </row>
    <row r="394" spans="1:3" ht="12.75">
      <c r="A394" s="20" t="s">
        <v>675</v>
      </c>
      <c r="B394" s="20" t="s">
        <v>676</v>
      </c>
      <c r="C394" s="22">
        <v>240</v>
      </c>
    </row>
    <row r="395" spans="1:3" ht="12.75">
      <c r="A395" s="20" t="s">
        <v>677</v>
      </c>
      <c r="B395" s="20" t="s">
        <v>678</v>
      </c>
      <c r="C395" s="22">
        <v>315</v>
      </c>
    </row>
    <row r="396" spans="1:3" ht="12.75">
      <c r="A396" s="20" t="s">
        <v>679</v>
      </c>
      <c r="B396" s="20" t="s">
        <v>680</v>
      </c>
      <c r="C396" s="22">
        <v>220</v>
      </c>
    </row>
    <row r="397" spans="1:3" ht="12.75">
      <c r="A397" s="20" t="s">
        <v>681</v>
      </c>
      <c r="B397" s="20" t="s">
        <v>682</v>
      </c>
      <c r="C397" s="22">
        <v>160</v>
      </c>
    </row>
    <row r="398" spans="1:3" ht="12.75">
      <c r="A398" s="20" t="s">
        <v>683</v>
      </c>
      <c r="B398" s="20" t="s">
        <v>684</v>
      </c>
      <c r="C398" s="22">
        <v>195</v>
      </c>
    </row>
    <row r="399" spans="1:3" ht="12.75">
      <c r="A399" s="20" t="s">
        <v>685</v>
      </c>
      <c r="B399" s="20" t="s">
        <v>265</v>
      </c>
      <c r="C399" s="22">
        <v>140</v>
      </c>
    </row>
    <row r="400" spans="1:3" ht="12.75">
      <c r="A400" s="20" t="s">
        <v>686</v>
      </c>
      <c r="B400" s="20" t="s">
        <v>687</v>
      </c>
      <c r="C400" s="22" t="s">
        <v>536</v>
      </c>
    </row>
    <row r="401" spans="1:3" ht="12.75">
      <c r="A401" s="20" t="s">
        <v>688</v>
      </c>
      <c r="B401" s="20" t="s">
        <v>689</v>
      </c>
      <c r="C401" s="22">
        <v>200</v>
      </c>
    </row>
    <row r="402" spans="1:3" ht="12.75">
      <c r="A402" s="20" t="s">
        <v>20</v>
      </c>
      <c r="B402" s="26" t="s">
        <v>690</v>
      </c>
      <c r="C402" s="22"/>
    </row>
    <row r="403" spans="1:3" ht="12.75">
      <c r="A403" s="20" t="s">
        <v>691</v>
      </c>
      <c r="B403" s="20" t="s">
        <v>23</v>
      </c>
      <c r="C403" s="22">
        <v>125</v>
      </c>
    </row>
    <row r="404" spans="1:3" ht="12.75">
      <c r="A404" s="20" t="s">
        <v>692</v>
      </c>
      <c r="B404" s="20" t="s">
        <v>109</v>
      </c>
      <c r="C404" s="22">
        <v>125</v>
      </c>
    </row>
    <row r="405" spans="1:3" ht="12.75">
      <c r="A405" s="20" t="s">
        <v>693</v>
      </c>
      <c r="B405" s="28" t="s">
        <v>694</v>
      </c>
      <c r="C405" s="22">
        <v>210</v>
      </c>
    </row>
    <row r="406" spans="1:3" ht="12.75">
      <c r="A406" s="20" t="s">
        <v>695</v>
      </c>
      <c r="B406" s="20" t="s">
        <v>696</v>
      </c>
      <c r="C406" s="22">
        <v>145</v>
      </c>
    </row>
    <row r="407" spans="1:3" ht="12.75">
      <c r="A407" s="20" t="s">
        <v>697</v>
      </c>
      <c r="B407" s="20" t="s">
        <v>109</v>
      </c>
      <c r="C407" s="22">
        <v>130</v>
      </c>
    </row>
    <row r="408" spans="1:3" ht="12.75">
      <c r="A408" s="20" t="s">
        <v>698</v>
      </c>
      <c r="B408" s="20" t="s">
        <v>699</v>
      </c>
      <c r="C408" s="22">
        <v>200</v>
      </c>
    </row>
    <row r="409" spans="1:3" ht="12.75">
      <c r="A409" s="20" t="s">
        <v>700</v>
      </c>
      <c r="B409" s="20" t="s">
        <v>23</v>
      </c>
      <c r="C409" s="22">
        <v>180</v>
      </c>
    </row>
    <row r="410" spans="1:3" ht="12.75">
      <c r="A410" s="20" t="s">
        <v>701</v>
      </c>
      <c r="B410" s="20" t="s">
        <v>702</v>
      </c>
      <c r="C410" s="22">
        <v>180</v>
      </c>
    </row>
    <row r="411" spans="1:3" ht="12.75">
      <c r="A411" s="20" t="s">
        <v>703</v>
      </c>
      <c r="B411" s="20" t="s">
        <v>704</v>
      </c>
      <c r="C411" s="22">
        <v>180</v>
      </c>
    </row>
    <row r="412" spans="1:3" ht="12.75">
      <c r="A412" s="20" t="s">
        <v>705</v>
      </c>
      <c r="B412" s="20" t="s">
        <v>706</v>
      </c>
      <c r="C412" s="22">
        <v>165</v>
      </c>
    </row>
    <row r="413" spans="1:3" ht="12.75">
      <c r="A413" s="20" t="s">
        <v>707</v>
      </c>
      <c r="B413" s="20" t="s">
        <v>265</v>
      </c>
      <c r="C413" s="22">
        <v>195</v>
      </c>
    </row>
    <row r="414" spans="1:3" ht="12.75">
      <c r="A414" s="20" t="s">
        <v>708</v>
      </c>
      <c r="B414" s="20" t="s">
        <v>704</v>
      </c>
      <c r="C414" s="22">
        <v>175</v>
      </c>
    </row>
    <row r="415" spans="1:3" ht="12.75">
      <c r="A415" s="20" t="s">
        <v>709</v>
      </c>
      <c r="B415" s="20" t="s">
        <v>702</v>
      </c>
      <c r="C415" s="22">
        <v>125</v>
      </c>
    </row>
    <row r="416" spans="1:3" ht="12.75">
      <c r="A416" s="20" t="s">
        <v>20</v>
      </c>
      <c r="B416" s="26" t="s">
        <v>710</v>
      </c>
      <c r="C416" s="22"/>
    </row>
    <row r="417" spans="1:3" ht="12.75">
      <c r="A417" s="20" t="s">
        <v>711</v>
      </c>
      <c r="B417" s="20" t="s">
        <v>25</v>
      </c>
      <c r="C417" s="22" t="s">
        <v>10</v>
      </c>
    </row>
    <row r="418" spans="1:3" ht="12.75">
      <c r="A418" s="20" t="s">
        <v>712</v>
      </c>
      <c r="B418" s="20" t="s">
        <v>206</v>
      </c>
      <c r="C418" s="22" t="s">
        <v>10</v>
      </c>
    </row>
    <row r="419" spans="1:3" ht="12.75">
      <c r="A419" s="20" t="s">
        <v>713</v>
      </c>
      <c r="B419" s="20" t="s">
        <v>173</v>
      </c>
      <c r="C419" s="22" t="s">
        <v>536</v>
      </c>
    </row>
    <row r="420" spans="1:3" ht="12.75">
      <c r="A420" s="20" t="s">
        <v>714</v>
      </c>
      <c r="B420" s="20" t="s">
        <v>29</v>
      </c>
      <c r="C420" s="22" t="s">
        <v>10</v>
      </c>
    </row>
    <row r="421" spans="1:3" ht="12.75">
      <c r="A421" s="20" t="s">
        <v>715</v>
      </c>
      <c r="B421" s="20" t="s">
        <v>199</v>
      </c>
      <c r="C421" s="22">
        <v>335</v>
      </c>
    </row>
    <row r="422" spans="1:3" ht="12.75">
      <c r="A422" s="20" t="s">
        <v>716</v>
      </c>
      <c r="B422" s="20" t="s">
        <v>717</v>
      </c>
      <c r="C422" s="22">
        <v>225</v>
      </c>
    </row>
    <row r="423" spans="1:3" ht="12.75">
      <c r="A423" s="20" t="s">
        <v>718</v>
      </c>
      <c r="B423" s="20" t="s">
        <v>719</v>
      </c>
      <c r="C423" s="22">
        <v>230</v>
      </c>
    </row>
    <row r="424" spans="1:3" ht="12.75">
      <c r="A424" s="20" t="s">
        <v>720</v>
      </c>
      <c r="B424" s="20" t="s">
        <v>721</v>
      </c>
      <c r="C424" s="22" t="s">
        <v>536</v>
      </c>
    </row>
    <row r="425" spans="1:3" ht="12.75">
      <c r="A425" s="20" t="s">
        <v>722</v>
      </c>
      <c r="B425" s="20" t="s">
        <v>723</v>
      </c>
      <c r="C425" s="22">
        <v>365</v>
      </c>
    </row>
    <row r="426" spans="1:3" ht="12.75">
      <c r="A426" s="20" t="s">
        <v>724</v>
      </c>
      <c r="B426" s="20" t="s">
        <v>725</v>
      </c>
      <c r="C426" s="22">
        <v>285</v>
      </c>
    </row>
    <row r="427" spans="1:3" ht="12.75">
      <c r="A427" s="20" t="s">
        <v>726</v>
      </c>
      <c r="B427" s="20" t="s">
        <v>727</v>
      </c>
      <c r="C427" s="22" t="s">
        <v>536</v>
      </c>
    </row>
    <row r="428" spans="1:3" ht="12.75">
      <c r="A428" s="20" t="s">
        <v>728</v>
      </c>
      <c r="B428" s="20" t="s">
        <v>139</v>
      </c>
      <c r="C428" s="22">
        <v>185</v>
      </c>
    </row>
    <row r="429" spans="1:3" ht="12.75">
      <c r="A429" s="20" t="s">
        <v>729</v>
      </c>
      <c r="B429" s="20" t="s">
        <v>730</v>
      </c>
      <c r="C429" s="22">
        <v>234</v>
      </c>
    </row>
    <row r="430" spans="1:3" ht="12.75">
      <c r="A430" s="20" t="s">
        <v>731</v>
      </c>
      <c r="B430" s="20" t="s">
        <v>732</v>
      </c>
      <c r="C430" s="22">
        <v>200</v>
      </c>
    </row>
    <row r="431" spans="1:3" ht="12.75">
      <c r="A431" s="20" t="s">
        <v>733</v>
      </c>
      <c r="B431" s="20" t="s">
        <v>734</v>
      </c>
      <c r="C431" s="22">
        <v>200</v>
      </c>
    </row>
    <row r="432" spans="1:3" ht="12.75">
      <c r="A432" s="20" t="s">
        <v>735</v>
      </c>
      <c r="B432" s="20" t="s">
        <v>736</v>
      </c>
      <c r="C432" s="22">
        <v>215</v>
      </c>
    </row>
    <row r="433" spans="1:3" ht="12.75">
      <c r="A433" s="20" t="s">
        <v>737</v>
      </c>
      <c r="B433" s="20" t="s">
        <v>738</v>
      </c>
      <c r="C433" s="22" t="s">
        <v>536</v>
      </c>
    </row>
    <row r="434" spans="1:3" ht="12.75">
      <c r="A434" s="20" t="s">
        <v>739</v>
      </c>
      <c r="B434" s="20" t="s">
        <v>740</v>
      </c>
      <c r="C434" s="22">
        <v>235</v>
      </c>
    </row>
    <row r="435" spans="1:3" ht="12.75">
      <c r="A435" s="20" t="s">
        <v>741</v>
      </c>
      <c r="B435" s="20" t="s">
        <v>742</v>
      </c>
      <c r="C435" s="22">
        <v>215</v>
      </c>
    </row>
    <row r="436" spans="1:3" ht="12.75">
      <c r="A436" s="20" t="s">
        <v>743</v>
      </c>
      <c r="B436" s="20" t="s">
        <v>744</v>
      </c>
      <c r="C436" s="22">
        <v>240</v>
      </c>
    </row>
    <row r="437" spans="1:3" ht="12.75">
      <c r="A437" s="20" t="s">
        <v>745</v>
      </c>
      <c r="B437" s="20" t="s">
        <v>746</v>
      </c>
      <c r="C437" s="22" t="s">
        <v>536</v>
      </c>
    </row>
    <row r="438" spans="1:3" ht="12.75">
      <c r="A438" s="20" t="s">
        <v>747</v>
      </c>
      <c r="B438" s="20" t="s">
        <v>748</v>
      </c>
      <c r="C438" s="22">
        <v>340</v>
      </c>
    </row>
    <row r="439" spans="1:3" ht="12.75">
      <c r="A439" s="20" t="s">
        <v>749</v>
      </c>
      <c r="B439" s="20" t="s">
        <v>750</v>
      </c>
      <c r="C439" s="22" t="s">
        <v>751</v>
      </c>
    </row>
    <row r="440" spans="1:3" ht="12.75">
      <c r="A440" s="20" t="s">
        <v>752</v>
      </c>
      <c r="B440" s="20" t="s">
        <v>549</v>
      </c>
      <c r="C440" s="22" t="s">
        <v>536</v>
      </c>
    </row>
    <row r="441" spans="1:3" ht="12.75">
      <c r="A441" s="20" t="s">
        <v>753</v>
      </c>
      <c r="B441" s="20" t="s">
        <v>754</v>
      </c>
      <c r="C441" s="22">
        <v>290</v>
      </c>
    </row>
    <row r="442" spans="1:3" ht="12.75">
      <c r="A442" s="20" t="s">
        <v>755</v>
      </c>
      <c r="B442" s="20" t="s">
        <v>756</v>
      </c>
      <c r="C442" s="22" t="s">
        <v>10</v>
      </c>
    </row>
    <row r="443" spans="1:3" ht="12.75">
      <c r="A443" s="20" t="s">
        <v>757</v>
      </c>
      <c r="B443" s="20" t="s">
        <v>180</v>
      </c>
      <c r="C443" s="22" t="s">
        <v>10</v>
      </c>
    </row>
    <row r="444" spans="1:3" ht="12.75">
      <c r="A444" s="20" t="s">
        <v>758</v>
      </c>
      <c r="B444" s="20" t="s">
        <v>759</v>
      </c>
      <c r="C444" s="22">
        <v>250</v>
      </c>
    </row>
    <row r="445" spans="1:3" ht="12.75">
      <c r="A445" s="20" t="s">
        <v>760</v>
      </c>
      <c r="B445" s="20" t="s">
        <v>761</v>
      </c>
      <c r="C445" s="22">
        <v>190</v>
      </c>
    </row>
    <row r="446" spans="1:3" ht="12.75">
      <c r="A446" s="20" t="s">
        <v>762</v>
      </c>
      <c r="B446" s="20" t="s">
        <v>763</v>
      </c>
      <c r="C446" s="22">
        <v>230</v>
      </c>
    </row>
    <row r="447" spans="1:3" ht="12.75">
      <c r="A447" s="20" t="s">
        <v>20</v>
      </c>
      <c r="B447" s="26" t="s">
        <v>764</v>
      </c>
      <c r="C447" s="22"/>
    </row>
    <row r="448" spans="1:3" ht="12.75">
      <c r="A448" s="20" t="s">
        <v>765</v>
      </c>
      <c r="B448" s="20" t="s">
        <v>139</v>
      </c>
      <c r="C448" s="22">
        <v>210</v>
      </c>
    </row>
    <row r="449" spans="1:3" ht="12.75">
      <c r="A449" s="20" t="s">
        <v>766</v>
      </c>
      <c r="B449" s="20" t="s">
        <v>767</v>
      </c>
      <c r="C449" s="22">
        <v>270</v>
      </c>
    </row>
    <row r="450" spans="1:3" ht="12.75">
      <c r="A450" s="20" t="s">
        <v>768</v>
      </c>
      <c r="B450" s="20" t="s">
        <v>769</v>
      </c>
      <c r="C450" s="22">
        <v>270</v>
      </c>
    </row>
    <row r="451" spans="1:3" ht="12.75">
      <c r="A451" s="20" t="s">
        <v>770</v>
      </c>
      <c r="B451" s="20" t="s">
        <v>771</v>
      </c>
      <c r="C451" s="22">
        <v>220</v>
      </c>
    </row>
    <row r="452" spans="1:3" ht="12.75">
      <c r="A452" s="20" t="s">
        <v>772</v>
      </c>
      <c r="B452" s="20" t="s">
        <v>37</v>
      </c>
      <c r="C452" s="22">
        <v>225</v>
      </c>
    </row>
    <row r="453" spans="1:3" ht="12.75">
      <c r="A453" s="20" t="s">
        <v>773</v>
      </c>
      <c r="B453" s="20" t="s">
        <v>129</v>
      </c>
      <c r="C453" s="22">
        <v>270</v>
      </c>
    </row>
    <row r="454" spans="1:3" ht="12.75">
      <c r="A454" s="20" t="s">
        <v>774</v>
      </c>
      <c r="B454" s="20" t="s">
        <v>31</v>
      </c>
      <c r="C454" s="22">
        <v>300</v>
      </c>
    </row>
    <row r="455" spans="1:3" ht="12.75">
      <c r="A455" s="20" t="s">
        <v>775</v>
      </c>
      <c r="B455" s="20" t="s">
        <v>776</v>
      </c>
      <c r="C455" s="22">
        <v>325</v>
      </c>
    </row>
    <row r="456" spans="1:3" ht="12.75">
      <c r="A456" s="20" t="s">
        <v>777</v>
      </c>
      <c r="B456" s="20" t="s">
        <v>778</v>
      </c>
      <c r="C456" s="22">
        <v>200</v>
      </c>
    </row>
    <row r="457" spans="1:3" ht="12.75">
      <c r="A457" s="20" t="s">
        <v>779</v>
      </c>
      <c r="B457" s="20" t="s">
        <v>188</v>
      </c>
      <c r="C457" s="22">
        <v>205</v>
      </c>
    </row>
    <row r="458" spans="1:3" ht="12.75">
      <c r="A458" s="20" t="s">
        <v>780</v>
      </c>
      <c r="B458" s="20" t="s">
        <v>781</v>
      </c>
      <c r="C458" s="22">
        <v>280</v>
      </c>
    </row>
    <row r="459" spans="1:3" ht="12.75">
      <c r="A459" s="20" t="s">
        <v>782</v>
      </c>
      <c r="B459" s="20" t="s">
        <v>116</v>
      </c>
      <c r="C459" s="22">
        <v>245</v>
      </c>
    </row>
    <row r="460" spans="1:3" ht="12.75">
      <c r="A460" s="20" t="s">
        <v>783</v>
      </c>
      <c r="B460" s="20" t="s">
        <v>159</v>
      </c>
      <c r="C460" s="22">
        <v>250</v>
      </c>
    </row>
    <row r="461" spans="1:3" ht="12.75">
      <c r="A461" s="20" t="s">
        <v>784</v>
      </c>
      <c r="B461" s="20" t="s">
        <v>157</v>
      </c>
      <c r="C461" s="22">
        <v>320</v>
      </c>
    </row>
    <row r="462" spans="1:3" ht="12.75">
      <c r="A462" s="20" t="s">
        <v>785</v>
      </c>
      <c r="B462" s="20" t="s">
        <v>41</v>
      </c>
      <c r="C462" s="22">
        <v>240</v>
      </c>
    </row>
    <row r="463" spans="1:3" ht="12.75">
      <c r="A463" s="20" t="s">
        <v>786</v>
      </c>
      <c r="B463" s="20" t="s">
        <v>787</v>
      </c>
      <c r="C463" s="22">
        <v>240</v>
      </c>
    </row>
    <row r="464" spans="1:3" ht="12.75">
      <c r="A464" s="20" t="s">
        <v>788</v>
      </c>
      <c r="B464" s="20" t="s">
        <v>789</v>
      </c>
      <c r="C464" s="22">
        <v>235</v>
      </c>
    </row>
    <row r="465" spans="1:3" ht="12.75">
      <c r="A465" s="20" t="s">
        <v>790</v>
      </c>
      <c r="B465" s="20" t="s">
        <v>791</v>
      </c>
      <c r="C465" s="22">
        <v>255</v>
      </c>
    </row>
    <row r="466" spans="1:3" ht="12.75">
      <c r="A466" s="20" t="s">
        <v>792</v>
      </c>
      <c r="B466" s="20" t="s">
        <v>23</v>
      </c>
      <c r="C466" s="22">
        <v>225</v>
      </c>
    </row>
    <row r="467" spans="1:3" ht="12.75">
      <c r="A467" s="20" t="s">
        <v>793</v>
      </c>
      <c r="B467" s="20" t="s">
        <v>794</v>
      </c>
      <c r="C467" s="22">
        <v>220</v>
      </c>
    </row>
    <row r="468" spans="1:3" ht="12.75">
      <c r="A468" s="20" t="s">
        <v>795</v>
      </c>
      <c r="B468" s="20" t="s">
        <v>25</v>
      </c>
      <c r="C468" s="22">
        <v>210</v>
      </c>
    </row>
    <row r="469" spans="1:3" ht="12.75">
      <c r="A469" s="20" t="s">
        <v>796</v>
      </c>
      <c r="B469" s="20" t="s">
        <v>206</v>
      </c>
      <c r="C469" s="22">
        <v>200</v>
      </c>
    </row>
    <row r="470" spans="1:3" ht="12.75">
      <c r="A470" s="20" t="s">
        <v>797</v>
      </c>
      <c r="B470" s="20" t="s">
        <v>173</v>
      </c>
      <c r="C470" s="22">
        <v>200</v>
      </c>
    </row>
    <row r="471" ht="12.75">
      <c r="A471" t="s">
        <v>20</v>
      </c>
    </row>
    <row r="472" ht="12.75">
      <c r="A472" t="s">
        <v>798</v>
      </c>
    </row>
    <row r="473" ht="12.75">
      <c r="A473" t="s">
        <v>798</v>
      </c>
    </row>
    <row r="474" ht="12.75">
      <c r="A474" t="s">
        <v>798</v>
      </c>
    </row>
    <row r="475" ht="12.75">
      <c r="A475" t="s">
        <v>798</v>
      </c>
    </row>
    <row r="476" ht="12.75">
      <c r="A476" t="s">
        <v>798</v>
      </c>
    </row>
    <row r="477" ht="12.75">
      <c r="A477" t="s">
        <v>798</v>
      </c>
    </row>
    <row r="478" ht="12.75">
      <c r="A478" t="s">
        <v>798</v>
      </c>
    </row>
    <row r="479" ht="12.75">
      <c r="A479" t="s">
        <v>798</v>
      </c>
    </row>
    <row r="480" ht="12.75">
      <c r="A480" t="s">
        <v>798</v>
      </c>
    </row>
    <row r="481" ht="12.75">
      <c r="A481" t="s">
        <v>798</v>
      </c>
    </row>
    <row r="482" ht="12.75">
      <c r="A482" t="s">
        <v>798</v>
      </c>
    </row>
    <row r="483" ht="12.75">
      <c r="A483" t="s">
        <v>798</v>
      </c>
    </row>
    <row r="484" ht="12.75">
      <c r="A484" t="s">
        <v>798</v>
      </c>
    </row>
    <row r="485" ht="12.75">
      <c r="A485" t="s">
        <v>798</v>
      </c>
    </row>
    <row r="486" ht="12.75">
      <c r="A486" t="s">
        <v>798</v>
      </c>
    </row>
    <row r="487" ht="12.75">
      <c r="A487" t="s">
        <v>798</v>
      </c>
    </row>
    <row r="488" ht="12.75">
      <c r="A488" t="s">
        <v>798</v>
      </c>
    </row>
    <row r="489" ht="12.75">
      <c r="A489" t="s">
        <v>798</v>
      </c>
    </row>
    <row r="490" ht="12.75">
      <c r="A490" t="s">
        <v>798</v>
      </c>
    </row>
    <row r="491" ht="12.75">
      <c r="A491" t="s">
        <v>798</v>
      </c>
    </row>
    <row r="492" ht="12.75">
      <c r="A492" t="s">
        <v>798</v>
      </c>
    </row>
    <row r="493" ht="12.75">
      <c r="A493" t="s">
        <v>798</v>
      </c>
    </row>
    <row r="494" ht="12.75">
      <c r="A494" t="s">
        <v>798</v>
      </c>
    </row>
    <row r="495" ht="12.75">
      <c r="A495" t="s">
        <v>798</v>
      </c>
    </row>
    <row r="496" ht="12.75">
      <c r="B496" s="4"/>
    </row>
    <row r="497" ht="12.75">
      <c r="B497" s="4"/>
    </row>
    <row r="498" ht="12.75">
      <c r="B498" s="4"/>
    </row>
    <row r="499" ht="12.75">
      <c r="B499" s="4"/>
    </row>
    <row r="500" ht="12.75">
      <c r="B500" s="4"/>
    </row>
    <row r="501" ht="12.75">
      <c r="B501" s="4"/>
    </row>
    <row r="502" ht="12.75">
      <c r="B502" s="4"/>
    </row>
    <row r="503" ht="12.75">
      <c r="B503" s="4"/>
    </row>
    <row r="504" ht="12.75">
      <c r="B504" s="4"/>
    </row>
    <row r="505" ht="12.75">
      <c r="B505" s="4"/>
    </row>
    <row r="506" ht="12.75">
      <c r="B506" s="4"/>
    </row>
    <row r="507" ht="12.75">
      <c r="B507" s="4"/>
    </row>
    <row r="508" ht="12.75">
      <c r="B508" s="4"/>
    </row>
    <row r="509" ht="12.75">
      <c r="B509" s="4"/>
    </row>
    <row r="510" ht="12.75">
      <c r="B510" s="4"/>
    </row>
    <row r="511" ht="12.75">
      <c r="B511" s="4"/>
    </row>
    <row r="512" spans="1:2" ht="12.75">
      <c r="A512" s="6"/>
      <c r="B512" s="4"/>
    </row>
    <row r="513" ht="12.75">
      <c r="B513" s="4"/>
    </row>
    <row r="514" ht="12.75">
      <c r="B514" s="4"/>
    </row>
    <row r="515" ht="12.75">
      <c r="B515" s="4"/>
    </row>
    <row r="516" ht="12.75">
      <c r="B516" s="4"/>
    </row>
    <row r="517" ht="12.75">
      <c r="B517" s="4"/>
    </row>
    <row r="518" ht="12.75">
      <c r="B518" s="4"/>
    </row>
    <row r="519" ht="12.75">
      <c r="B519" s="4"/>
    </row>
    <row r="520" ht="12.75">
      <c r="B520" s="4"/>
    </row>
    <row r="521" ht="12.75">
      <c r="B521" s="4"/>
    </row>
    <row r="522" ht="12.75">
      <c r="B522" s="4"/>
    </row>
    <row r="523" ht="12.75">
      <c r="B523" s="4"/>
    </row>
    <row r="524" ht="12.75">
      <c r="B524" s="4"/>
    </row>
    <row r="525" ht="12.75">
      <c r="B525" s="4"/>
    </row>
    <row r="526" ht="12.75">
      <c r="B526" s="4"/>
    </row>
    <row r="527" ht="12.75">
      <c r="B527" s="4"/>
    </row>
    <row r="528" ht="12.75">
      <c r="B528" s="4"/>
    </row>
    <row r="529" spans="1:2" ht="12.75">
      <c r="A529" s="6"/>
      <c r="B529" s="4"/>
    </row>
    <row r="530" ht="12.75">
      <c r="B530" s="4"/>
    </row>
    <row r="531" ht="12.75">
      <c r="B531" s="4"/>
    </row>
    <row r="532" ht="12.75">
      <c r="B532" s="4"/>
    </row>
    <row r="533" ht="12.75">
      <c r="B533" s="4"/>
    </row>
    <row r="534" ht="12.75">
      <c r="B534" s="4"/>
    </row>
    <row r="535" ht="12.75">
      <c r="B535" s="4"/>
    </row>
    <row r="536" ht="12.75">
      <c r="B536" s="4"/>
    </row>
    <row r="537" ht="12.75">
      <c r="B537" s="4"/>
    </row>
    <row r="538" ht="12.75">
      <c r="B538" s="4"/>
    </row>
    <row r="539" ht="12.75">
      <c r="B539" s="4"/>
    </row>
    <row r="540" ht="12.75">
      <c r="B540" s="4"/>
    </row>
    <row r="541" ht="12.75">
      <c r="B541" s="4"/>
    </row>
    <row r="542" ht="12.75">
      <c r="B542" s="4"/>
    </row>
    <row r="543" ht="12.75">
      <c r="B543" s="4"/>
    </row>
    <row r="544" ht="12.75">
      <c r="B544" s="4"/>
    </row>
    <row r="545" ht="12.75">
      <c r="B545" s="4"/>
    </row>
    <row r="546" ht="12.75">
      <c r="B546" s="4"/>
    </row>
    <row r="547" ht="12.75">
      <c r="B547" s="4"/>
    </row>
    <row r="548" ht="12.75">
      <c r="B548" s="4"/>
    </row>
    <row r="549" ht="12.75">
      <c r="B549" s="4"/>
    </row>
    <row r="550" ht="12.75">
      <c r="B550" s="4"/>
    </row>
    <row r="551" ht="12.75">
      <c r="B551" s="4"/>
    </row>
    <row r="552" ht="12.75">
      <c r="B552" s="4"/>
    </row>
    <row r="553" ht="12.75">
      <c r="B553" s="4"/>
    </row>
    <row r="554" ht="12.75">
      <c r="B554" s="4"/>
    </row>
    <row r="555" ht="12.75">
      <c r="B555" s="4"/>
    </row>
    <row r="556" ht="12.75">
      <c r="B556" s="4"/>
    </row>
    <row r="557" ht="12.75">
      <c r="B557" s="4"/>
    </row>
    <row r="558" ht="12.75">
      <c r="B558" s="4"/>
    </row>
    <row r="559" ht="12.75">
      <c r="B559" s="4"/>
    </row>
    <row r="560" ht="12.75">
      <c r="B560" s="4"/>
    </row>
    <row r="561" ht="12.75">
      <c r="B561" s="4"/>
    </row>
    <row r="562" ht="12.75">
      <c r="B562" s="4"/>
    </row>
    <row r="563" ht="12.75">
      <c r="B563" s="4"/>
    </row>
    <row r="564" ht="12.75">
      <c r="B564" s="4"/>
    </row>
    <row r="565" ht="12.75">
      <c r="B565" s="4"/>
    </row>
    <row r="566" ht="12.75">
      <c r="B566" s="4"/>
    </row>
    <row r="567" ht="12.75">
      <c r="B567" s="4"/>
    </row>
    <row r="568" ht="12.75">
      <c r="B568" s="4"/>
    </row>
    <row r="569" ht="12.75">
      <c r="B569" s="4"/>
    </row>
    <row r="570" ht="12.75">
      <c r="B570" s="4"/>
    </row>
    <row r="571" ht="12.75">
      <c r="B571" s="4"/>
    </row>
    <row r="572" ht="12.75">
      <c r="B572" s="4"/>
    </row>
    <row r="573" ht="12.75">
      <c r="B573" s="4"/>
    </row>
    <row r="574" ht="12.75">
      <c r="B574" s="4"/>
    </row>
    <row r="575" ht="12.75">
      <c r="B575" s="4"/>
    </row>
    <row r="576" ht="12.75">
      <c r="B576" s="4"/>
    </row>
    <row r="577" ht="12.75">
      <c r="B577" s="4"/>
    </row>
    <row r="578" ht="12.75">
      <c r="B578" s="4"/>
    </row>
    <row r="579" ht="12.75">
      <c r="B579" s="4"/>
    </row>
    <row r="580" ht="12.75">
      <c r="B580" s="4"/>
    </row>
    <row r="581" ht="12.75">
      <c r="B581" s="4"/>
    </row>
    <row r="582" ht="12.75">
      <c r="B582" s="4"/>
    </row>
    <row r="583" ht="12.75">
      <c r="B583" s="4"/>
    </row>
    <row r="584" ht="12.75">
      <c r="B584" s="4"/>
    </row>
    <row r="585" ht="12.75">
      <c r="B585" s="4"/>
    </row>
    <row r="586" ht="12.75">
      <c r="B586" s="4"/>
    </row>
    <row r="587" ht="12.75">
      <c r="B587" s="4"/>
    </row>
    <row r="588" ht="12.75">
      <c r="B588" s="4"/>
    </row>
    <row r="589" spans="1:2" ht="12.75">
      <c r="A589" s="6"/>
      <c r="B589" s="4"/>
    </row>
    <row r="590" ht="12.75">
      <c r="B590" s="4"/>
    </row>
    <row r="591" ht="12.75">
      <c r="B591" s="4"/>
    </row>
    <row r="592" ht="12.75">
      <c r="B592" s="4"/>
    </row>
    <row r="593" ht="12.75">
      <c r="B593" s="4"/>
    </row>
    <row r="594" ht="12.75">
      <c r="B594" s="4"/>
    </row>
    <row r="595" ht="12.75">
      <c r="B595" s="4"/>
    </row>
    <row r="596" ht="12.75">
      <c r="B596" s="4"/>
    </row>
    <row r="597" spans="1:2" ht="12.75">
      <c r="A597" s="6"/>
      <c r="B597" s="4"/>
    </row>
    <row r="598" ht="12.75">
      <c r="B598" s="4"/>
    </row>
    <row r="599" ht="12.75">
      <c r="B599" s="4"/>
    </row>
    <row r="600" ht="12.75">
      <c r="B600" s="4"/>
    </row>
    <row r="601" ht="12.75">
      <c r="B601" s="4"/>
    </row>
    <row r="602" ht="12.75">
      <c r="B602" s="4"/>
    </row>
    <row r="603" ht="12.75">
      <c r="B603" s="4"/>
    </row>
    <row r="604" ht="12.75">
      <c r="B604" s="4"/>
    </row>
    <row r="605" ht="12.75">
      <c r="B605" s="4"/>
    </row>
    <row r="606" ht="12.75">
      <c r="B606" s="4"/>
    </row>
    <row r="607" ht="12.75">
      <c r="B607" s="4"/>
    </row>
    <row r="608" ht="12.75">
      <c r="B608" s="4"/>
    </row>
    <row r="609" ht="12.75">
      <c r="B609" s="4"/>
    </row>
    <row r="610" ht="12.75">
      <c r="B610" s="4"/>
    </row>
    <row r="611" ht="12.75">
      <c r="B611" s="4"/>
    </row>
    <row r="612" spans="1:2" ht="12.75">
      <c r="A612" s="6"/>
      <c r="B612" s="4"/>
    </row>
    <row r="613" ht="12.75">
      <c r="B613" s="4"/>
    </row>
    <row r="614" ht="12.75">
      <c r="B614" s="4"/>
    </row>
    <row r="615" ht="12.75">
      <c r="B615" s="4"/>
    </row>
    <row r="616" ht="12.75">
      <c r="B616" s="4"/>
    </row>
    <row r="617" ht="12.75">
      <c r="B617" s="4"/>
    </row>
    <row r="618" spans="1:2" ht="12.75">
      <c r="A618" s="6"/>
      <c r="B618" s="4"/>
    </row>
    <row r="619" ht="12.75">
      <c r="B619" s="4"/>
    </row>
    <row r="620" ht="12.75">
      <c r="B620" s="4"/>
    </row>
    <row r="621" ht="12.75">
      <c r="B621" s="4"/>
    </row>
    <row r="622" spans="1:2" ht="12.75">
      <c r="A622" s="6"/>
      <c r="B622" s="4"/>
    </row>
    <row r="623" ht="12.75">
      <c r="B623" s="4"/>
    </row>
    <row r="624" ht="12.75">
      <c r="B624" s="4"/>
    </row>
    <row r="625" ht="12.75">
      <c r="B625" s="4"/>
    </row>
    <row r="626" ht="12.75">
      <c r="B626" s="4"/>
    </row>
    <row r="627" ht="12.75">
      <c r="B627" s="4"/>
    </row>
    <row r="628" ht="12.75">
      <c r="B628" s="4"/>
    </row>
    <row r="629" ht="12.75">
      <c r="B629" s="4"/>
    </row>
    <row r="630" ht="12.75">
      <c r="B630" s="4"/>
    </row>
    <row r="631" ht="12.75">
      <c r="B631" s="4"/>
    </row>
    <row r="632" ht="12.75">
      <c r="B632" s="4"/>
    </row>
    <row r="633" ht="12.75">
      <c r="B633" s="4"/>
    </row>
    <row r="634" ht="12.75">
      <c r="B634" s="4"/>
    </row>
    <row r="635" ht="12.75">
      <c r="B635" s="4"/>
    </row>
    <row r="636" ht="12.75">
      <c r="B636" s="4"/>
    </row>
    <row r="637" ht="12.75">
      <c r="B637" s="4"/>
    </row>
    <row r="638" ht="12.75">
      <c r="B638" s="4"/>
    </row>
    <row r="639" ht="12.75">
      <c r="B639" s="4"/>
    </row>
    <row r="640" ht="12.75">
      <c r="B640" s="4"/>
    </row>
    <row r="641" ht="12.75">
      <c r="B641" s="4"/>
    </row>
    <row r="642" ht="12.75">
      <c r="B642" s="4"/>
    </row>
    <row r="643" ht="12.75">
      <c r="B643" s="4"/>
    </row>
    <row r="644" ht="12.75">
      <c r="B644" s="4"/>
    </row>
    <row r="645" ht="12.75">
      <c r="B645" s="4"/>
    </row>
    <row r="646" ht="12.75">
      <c r="B646" s="4"/>
    </row>
    <row r="647" ht="12.75">
      <c r="B647" s="4"/>
    </row>
    <row r="648" ht="12.75">
      <c r="B648" s="4"/>
    </row>
    <row r="649" ht="12.75">
      <c r="B649" s="4"/>
    </row>
    <row r="650" ht="12.75">
      <c r="B650" s="4"/>
    </row>
    <row r="651" ht="12.75">
      <c r="B651" s="4"/>
    </row>
    <row r="652" ht="12.75">
      <c r="B652" s="4"/>
    </row>
    <row r="653" ht="12.75">
      <c r="B653" s="4"/>
    </row>
    <row r="654" ht="12.75">
      <c r="B654" s="4"/>
    </row>
    <row r="655" ht="12.75">
      <c r="B655" s="4"/>
    </row>
    <row r="656" ht="12.75">
      <c r="B656" s="4"/>
    </row>
    <row r="657" ht="12.75">
      <c r="B657" s="4"/>
    </row>
    <row r="658" ht="12.75">
      <c r="B658" s="4"/>
    </row>
    <row r="659" ht="12.75">
      <c r="B659" s="4"/>
    </row>
    <row r="660" ht="12.75">
      <c r="B660" s="4"/>
    </row>
    <row r="661" ht="12.75">
      <c r="B661" s="4"/>
    </row>
    <row r="662" ht="12.75">
      <c r="B662" s="4"/>
    </row>
    <row r="663" ht="12.75">
      <c r="B663" s="4"/>
    </row>
    <row r="664" ht="12.75">
      <c r="B664" s="4"/>
    </row>
    <row r="665" ht="12.75">
      <c r="B665" s="4"/>
    </row>
    <row r="666" ht="12.75">
      <c r="B666" s="4"/>
    </row>
    <row r="667" ht="12.75">
      <c r="B667" s="4"/>
    </row>
    <row r="668" ht="12.75">
      <c r="B668" s="4"/>
    </row>
    <row r="669" ht="12.75">
      <c r="B669" s="4"/>
    </row>
    <row r="670" ht="12.75">
      <c r="B670" s="4"/>
    </row>
    <row r="671" ht="12.75">
      <c r="B671" s="4"/>
    </row>
    <row r="672" ht="12.75">
      <c r="B672" s="4"/>
    </row>
    <row r="673" ht="12.75">
      <c r="B673" s="4"/>
    </row>
    <row r="674" ht="12.75">
      <c r="B674" s="4"/>
    </row>
    <row r="675" ht="12.75">
      <c r="B675" s="4"/>
    </row>
    <row r="676" ht="12.75">
      <c r="B676" s="4"/>
    </row>
    <row r="677" ht="12.75">
      <c r="B677" s="4"/>
    </row>
    <row r="678" ht="12.75">
      <c r="B678" s="4"/>
    </row>
    <row r="679" ht="12.75">
      <c r="B679" s="4"/>
    </row>
    <row r="680" ht="12.75">
      <c r="B680" s="4"/>
    </row>
    <row r="681" ht="12.75">
      <c r="B681" s="4"/>
    </row>
    <row r="682" ht="12.75">
      <c r="B682" s="4"/>
    </row>
    <row r="683" ht="12.75">
      <c r="B683" s="4"/>
    </row>
    <row r="684" ht="12.75">
      <c r="B684" s="4"/>
    </row>
    <row r="685" ht="12.75">
      <c r="B685" s="4"/>
    </row>
    <row r="686" ht="12.75">
      <c r="B686" s="4"/>
    </row>
    <row r="687" ht="12.75">
      <c r="B687" s="4"/>
    </row>
    <row r="688" ht="12.75">
      <c r="B688" s="4"/>
    </row>
    <row r="689" ht="12.75">
      <c r="B689" s="4"/>
    </row>
    <row r="690" ht="12.75">
      <c r="B690" s="4"/>
    </row>
    <row r="691" ht="12.75">
      <c r="B691" s="4"/>
    </row>
    <row r="692" ht="12.75">
      <c r="B692" s="4"/>
    </row>
    <row r="693" ht="12.75">
      <c r="B693" s="4"/>
    </row>
    <row r="694" ht="12.75">
      <c r="B694" s="4"/>
    </row>
    <row r="695" ht="12.75">
      <c r="B695" s="4"/>
    </row>
    <row r="696" ht="12.75">
      <c r="B696" s="4"/>
    </row>
    <row r="697" ht="12.75">
      <c r="B697" s="4"/>
    </row>
    <row r="698" spans="1:2" ht="12.75">
      <c r="A698" s="6"/>
      <c r="B698" s="4"/>
    </row>
    <row r="699" ht="12.75">
      <c r="B699" s="4"/>
    </row>
    <row r="700" ht="12.75">
      <c r="B700" s="4"/>
    </row>
    <row r="701" ht="12.75">
      <c r="B701" s="4"/>
    </row>
    <row r="702" ht="12.75">
      <c r="B702" s="4"/>
    </row>
    <row r="703" ht="12.75">
      <c r="B703" s="4"/>
    </row>
    <row r="704" ht="12.75">
      <c r="B704" s="4"/>
    </row>
    <row r="705" ht="12.75">
      <c r="B705" s="4"/>
    </row>
    <row r="706" ht="12.75">
      <c r="B706" s="4"/>
    </row>
    <row r="707" ht="12.75">
      <c r="B707" s="4"/>
    </row>
    <row r="708" ht="12.75">
      <c r="B708" s="4"/>
    </row>
    <row r="709" ht="12.75">
      <c r="B709" s="4"/>
    </row>
    <row r="710" ht="12.75">
      <c r="B710" s="4"/>
    </row>
    <row r="711" ht="12.75">
      <c r="B711" s="4"/>
    </row>
    <row r="712" ht="12.75">
      <c r="B712" s="4"/>
    </row>
    <row r="713" ht="12.75">
      <c r="B713" s="4"/>
    </row>
    <row r="714" ht="12.75">
      <c r="B714" s="4"/>
    </row>
    <row r="715" ht="12.75">
      <c r="B715" s="4"/>
    </row>
    <row r="716" ht="12.75">
      <c r="B716" s="4"/>
    </row>
    <row r="717" ht="12.75">
      <c r="B717" s="4"/>
    </row>
    <row r="718" ht="12.75">
      <c r="B718" s="4"/>
    </row>
    <row r="719" ht="12.75">
      <c r="B719" s="4"/>
    </row>
    <row r="720" ht="12.75">
      <c r="B720" s="4"/>
    </row>
    <row r="721" ht="12.75">
      <c r="B721" s="4"/>
    </row>
    <row r="722" ht="12.75">
      <c r="B722" s="4"/>
    </row>
    <row r="723" ht="12.75">
      <c r="B723" s="4"/>
    </row>
    <row r="724" ht="12.75">
      <c r="B724" s="4"/>
    </row>
    <row r="725" ht="12.75">
      <c r="B725" s="4"/>
    </row>
    <row r="726" ht="12.75">
      <c r="B726" s="4"/>
    </row>
    <row r="727" ht="12.75">
      <c r="B727" s="4"/>
    </row>
    <row r="728" ht="12.75">
      <c r="B728" s="4"/>
    </row>
    <row r="729" ht="12.75">
      <c r="B729" s="4"/>
    </row>
    <row r="730" ht="12.75">
      <c r="B730" s="4"/>
    </row>
    <row r="731" ht="12.75">
      <c r="B731" s="4"/>
    </row>
    <row r="732" ht="12.75">
      <c r="B732" s="4"/>
    </row>
    <row r="733" ht="12.75">
      <c r="B733" s="4"/>
    </row>
    <row r="734" ht="12.75">
      <c r="B734" s="4"/>
    </row>
    <row r="735" spans="1:2" ht="12.75">
      <c r="A735" s="6"/>
      <c r="B735" s="4"/>
    </row>
    <row r="736" ht="12.75">
      <c r="B736" s="4"/>
    </row>
    <row r="737" ht="12.75">
      <c r="B737" s="4"/>
    </row>
    <row r="738" spans="1:2" ht="12.75">
      <c r="A738" s="6"/>
      <c r="B738" s="4"/>
    </row>
    <row r="739" ht="12.75">
      <c r="B739" s="4"/>
    </row>
    <row r="740" ht="12.75">
      <c r="B740" s="4"/>
    </row>
    <row r="741" spans="1:2" ht="12.75">
      <c r="A741" s="6"/>
      <c r="B741" s="4"/>
    </row>
    <row r="742" ht="12.75">
      <c r="B742" s="4"/>
    </row>
    <row r="743" ht="12.75">
      <c r="B743" s="4"/>
    </row>
    <row r="744" ht="12.75">
      <c r="B744" s="4"/>
    </row>
    <row r="745" ht="12.75">
      <c r="B745" s="4"/>
    </row>
    <row r="746" ht="12.75">
      <c r="B746" s="4"/>
    </row>
    <row r="747" ht="12.75">
      <c r="B747" s="4"/>
    </row>
    <row r="748" ht="12.75">
      <c r="B748" s="4"/>
    </row>
    <row r="749" ht="12.75">
      <c r="B749" s="4"/>
    </row>
    <row r="750" ht="12.75">
      <c r="B750" s="4"/>
    </row>
    <row r="751" ht="12.75">
      <c r="B751" s="4"/>
    </row>
    <row r="752" ht="12.75">
      <c r="B752" s="4"/>
    </row>
    <row r="753" spans="1:2" ht="12.75">
      <c r="A753" s="6"/>
      <c r="B753" s="4"/>
    </row>
    <row r="754" ht="12.75">
      <c r="B754" s="4"/>
    </row>
    <row r="755" ht="12.75">
      <c r="B755" s="4"/>
    </row>
    <row r="756" ht="12.75">
      <c r="B756" s="4"/>
    </row>
    <row r="757" ht="12.75">
      <c r="B757" s="4"/>
    </row>
    <row r="758" ht="12.75">
      <c r="B758" s="4"/>
    </row>
    <row r="759" ht="12.75">
      <c r="B759" s="4"/>
    </row>
    <row r="760" ht="12.75">
      <c r="B760" s="4"/>
    </row>
    <row r="761" ht="12.75">
      <c r="B761" s="4"/>
    </row>
    <row r="762" spans="1:2" ht="12.75">
      <c r="A762" s="6"/>
      <c r="B762" s="4"/>
    </row>
    <row r="763" ht="12.75">
      <c r="B763" s="4"/>
    </row>
    <row r="764" ht="12.75">
      <c r="B764" s="4"/>
    </row>
    <row r="765" ht="12.75">
      <c r="B765" s="4"/>
    </row>
    <row r="766" ht="12.75">
      <c r="B766" s="4"/>
    </row>
    <row r="767" ht="12.75">
      <c r="B767" s="4"/>
    </row>
    <row r="768" ht="12.75">
      <c r="B768" s="4"/>
    </row>
    <row r="769" ht="12.75">
      <c r="B769" s="4"/>
    </row>
    <row r="770" ht="12.75">
      <c r="B770" s="4"/>
    </row>
    <row r="771" spans="1:2" ht="12.75">
      <c r="A771" s="6"/>
      <c r="B771" s="4"/>
    </row>
    <row r="772" ht="12.75">
      <c r="B772" s="4"/>
    </row>
    <row r="773" spans="1:2" ht="12.75">
      <c r="A773" s="6"/>
      <c r="B773" s="4"/>
    </row>
    <row r="774" ht="12.75">
      <c r="B774" s="4"/>
    </row>
    <row r="775" ht="12.75">
      <c r="B775" s="4"/>
    </row>
    <row r="776" ht="12.75">
      <c r="B776" s="4"/>
    </row>
    <row r="777" ht="12.75">
      <c r="B777" s="4"/>
    </row>
    <row r="778" ht="12.75">
      <c r="B778" s="4"/>
    </row>
    <row r="779" ht="12.75">
      <c r="B779" s="4"/>
    </row>
    <row r="780" ht="12.75">
      <c r="B780" s="4"/>
    </row>
    <row r="781" ht="12.75">
      <c r="B781" s="4"/>
    </row>
    <row r="782" ht="12.75">
      <c r="B782" s="4"/>
    </row>
    <row r="783" ht="12.75">
      <c r="B783" s="4"/>
    </row>
    <row r="784" ht="12.75">
      <c r="B784" s="4"/>
    </row>
    <row r="785" ht="12.75">
      <c r="B785" s="4"/>
    </row>
    <row r="786" ht="12.75">
      <c r="B786" s="4"/>
    </row>
    <row r="787" spans="1:2" ht="12.75">
      <c r="A787" s="7"/>
      <c r="B787" s="4"/>
    </row>
    <row r="788" ht="12.75">
      <c r="B788" s="4"/>
    </row>
    <row r="789" ht="12.75">
      <c r="B789" s="4"/>
    </row>
    <row r="790" ht="12.75">
      <c r="B790" s="4"/>
    </row>
    <row r="791" ht="12.75">
      <c r="B791" s="4"/>
    </row>
    <row r="792" ht="12.75">
      <c r="B792" s="4"/>
    </row>
    <row r="793" ht="12.75">
      <c r="B793" s="4"/>
    </row>
    <row r="794" ht="12.75">
      <c r="B794" s="4"/>
    </row>
    <row r="795" ht="12.75">
      <c r="B795" s="4"/>
    </row>
    <row r="796" ht="12.75">
      <c r="B796" s="4"/>
    </row>
    <row r="797" ht="12.75">
      <c r="B797" s="4"/>
    </row>
    <row r="798" ht="12.75">
      <c r="B798" s="4"/>
    </row>
    <row r="799" ht="12.75">
      <c r="B799" s="4"/>
    </row>
    <row r="800" ht="12.75">
      <c r="B800" s="4"/>
    </row>
    <row r="801" ht="12.75">
      <c r="B801" s="4"/>
    </row>
    <row r="802" ht="12.75">
      <c r="B802" s="4"/>
    </row>
    <row r="803" ht="12.75">
      <c r="B803" s="4"/>
    </row>
    <row r="804" ht="12.75">
      <c r="B804" s="4"/>
    </row>
    <row r="805" ht="12.75">
      <c r="B805" s="4"/>
    </row>
    <row r="806" ht="12.75">
      <c r="B806" s="4"/>
    </row>
    <row r="807" ht="12.75">
      <c r="B807" s="4"/>
    </row>
    <row r="808" ht="12.75">
      <c r="B808" s="4"/>
    </row>
    <row r="809" ht="12.75">
      <c r="B809" s="4"/>
    </row>
    <row r="810" ht="12.75">
      <c r="B810" s="4"/>
    </row>
    <row r="811" ht="12.75">
      <c r="B811" s="4"/>
    </row>
    <row r="812" ht="12.75">
      <c r="B812" s="4"/>
    </row>
    <row r="813" ht="12.75">
      <c r="B813" s="4"/>
    </row>
    <row r="814" ht="12.75">
      <c r="B814" s="4"/>
    </row>
    <row r="815" ht="12.75">
      <c r="B815" s="4"/>
    </row>
    <row r="816" ht="12.75">
      <c r="B816" s="4"/>
    </row>
    <row r="817" ht="12.75">
      <c r="B817" s="4"/>
    </row>
    <row r="818" ht="12.75">
      <c r="B818" s="4"/>
    </row>
    <row r="819" ht="12.75">
      <c r="B819" s="4"/>
    </row>
    <row r="820" ht="12.75">
      <c r="B820" s="4"/>
    </row>
    <row r="821" ht="12.75">
      <c r="B821" s="4"/>
    </row>
    <row r="822" ht="12.75">
      <c r="B822" s="4"/>
    </row>
    <row r="823" ht="12.75">
      <c r="B823" s="4"/>
    </row>
    <row r="824" ht="12.75">
      <c r="B824" s="4"/>
    </row>
  </sheetData>
  <sheetProtection/>
  <mergeCells count="1">
    <mergeCell ref="B5:B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K966"/>
  <sheetViews>
    <sheetView tabSelected="1" zoomScaleSheetLayoutView="150" zoomScalePageLayoutView="0" workbookViewId="0" topLeftCell="A1">
      <selection activeCell="K24" sqref="K24"/>
    </sheetView>
  </sheetViews>
  <sheetFormatPr defaultColWidth="9.140625" defaultRowHeight="12.75"/>
  <cols>
    <col min="1" max="1" width="14.28125" style="1" customWidth="1"/>
    <col min="2" max="2" width="55.7109375" style="1" customWidth="1"/>
    <col min="3" max="3" width="12.57421875" style="3" hidden="1" customWidth="1"/>
    <col min="4" max="4" width="4.28125" style="1" hidden="1" customWidth="1"/>
    <col min="5" max="5" width="11.8515625" style="5" hidden="1" customWidth="1"/>
    <col min="6" max="6" width="3.7109375" style="1" hidden="1" customWidth="1"/>
    <col min="7" max="7" width="11.00390625" style="1" hidden="1" customWidth="1"/>
    <col min="8" max="8" width="4.140625" style="1" hidden="1" customWidth="1"/>
    <col min="9" max="10" width="10.8515625" style="42" customWidth="1"/>
    <col min="11" max="11" width="10.140625" style="30" customWidth="1"/>
    <col min="12" max="16384" width="9.140625" style="1" customWidth="1"/>
  </cols>
  <sheetData>
    <row r="1" spans="1:11" ht="25.5">
      <c r="A1" s="8" t="s">
        <v>0</v>
      </c>
      <c r="B1" s="24" t="s">
        <v>835</v>
      </c>
      <c r="C1" s="9" t="s">
        <v>16</v>
      </c>
      <c r="D1" s="10"/>
      <c r="E1" s="9" t="s">
        <v>2</v>
      </c>
      <c r="F1" s="10"/>
      <c r="G1" s="9" t="s">
        <v>17</v>
      </c>
      <c r="H1" s="10"/>
      <c r="I1" s="40" t="s">
        <v>1013</v>
      </c>
      <c r="J1" s="40" t="s">
        <v>1014</v>
      </c>
      <c r="K1" s="31" t="s">
        <v>834</v>
      </c>
    </row>
    <row r="2" spans="1:11" ht="12.75" customHeight="1">
      <c r="A2" s="34" t="s">
        <v>836</v>
      </c>
      <c r="B2" s="35" t="s">
        <v>39</v>
      </c>
      <c r="C2" s="27">
        <v>155</v>
      </c>
      <c r="E2" s="22">
        <f aca="true" t="shared" si="0" ref="E2:E11">IF(COUNTIF(prev_L67_R1,A2),VLOOKUP(A2,prev_L67_R1,3,FALSE),"")</f>
      </c>
      <c r="G2" s="23" t="e">
        <f>I2-#REF!</f>
        <v>#REF!</v>
      </c>
      <c r="I2" s="47">
        <v>200</v>
      </c>
      <c r="J2" s="39">
        <v>205</v>
      </c>
      <c r="K2" s="32">
        <f>+J2-I2</f>
        <v>5</v>
      </c>
    </row>
    <row r="3" spans="1:11" ht="12.75">
      <c r="A3" s="34" t="s">
        <v>837</v>
      </c>
      <c r="B3" s="35" t="s">
        <v>41</v>
      </c>
      <c r="C3" s="27">
        <v>190</v>
      </c>
      <c r="E3" s="22">
        <f t="shared" si="0"/>
      </c>
      <c r="G3" s="23" t="e">
        <f>I3-#REF!</f>
        <v>#REF!</v>
      </c>
      <c r="I3" s="47">
        <v>240</v>
      </c>
      <c r="J3" s="39">
        <v>165</v>
      </c>
      <c r="K3" s="32">
        <f aca="true" t="shared" si="1" ref="K3:K62">+J3-I3</f>
        <v>-75</v>
      </c>
    </row>
    <row r="4" spans="1:11" ht="12.75">
      <c r="A4" s="34" t="s">
        <v>838</v>
      </c>
      <c r="B4" s="35" t="s">
        <v>71</v>
      </c>
      <c r="C4" s="27">
        <v>300</v>
      </c>
      <c r="E4" s="22">
        <f t="shared" si="0"/>
      </c>
      <c r="G4" s="23" t="e">
        <f>I4-#REF!</f>
        <v>#REF!</v>
      </c>
      <c r="I4" s="47">
        <v>275</v>
      </c>
      <c r="J4" s="39">
        <v>305</v>
      </c>
      <c r="K4" s="32">
        <f t="shared" si="1"/>
        <v>30</v>
      </c>
    </row>
    <row r="5" spans="1:11" ht="12.75">
      <c r="A5" s="34" t="s">
        <v>839</v>
      </c>
      <c r="B5" s="35" t="s">
        <v>73</v>
      </c>
      <c r="C5" s="27">
        <v>280</v>
      </c>
      <c r="E5" s="22">
        <f t="shared" si="0"/>
      </c>
      <c r="G5" s="23" t="e">
        <f>I5-#REF!</f>
        <v>#REF!</v>
      </c>
      <c r="I5" s="47">
        <v>325</v>
      </c>
      <c r="J5" s="39">
        <v>315</v>
      </c>
      <c r="K5" s="32">
        <f t="shared" si="1"/>
        <v>-10</v>
      </c>
    </row>
    <row r="6" spans="1:11" ht="12.75">
      <c r="A6" s="34" t="s">
        <v>840</v>
      </c>
      <c r="B6" s="35" t="s">
        <v>47</v>
      </c>
      <c r="C6" s="29" t="s">
        <v>10</v>
      </c>
      <c r="E6" s="22">
        <f t="shared" si="0"/>
      </c>
      <c r="G6" s="23" t="e">
        <f>I6-#REF!</f>
        <v>#REF!</v>
      </c>
      <c r="I6" s="47">
        <v>130</v>
      </c>
      <c r="J6" s="39">
        <v>160</v>
      </c>
      <c r="K6" s="32">
        <f t="shared" si="1"/>
        <v>30</v>
      </c>
    </row>
    <row r="7" spans="1:11" ht="12.75">
      <c r="A7" s="34" t="s">
        <v>841</v>
      </c>
      <c r="B7" s="35" t="s">
        <v>23</v>
      </c>
      <c r="C7" s="27">
        <v>160</v>
      </c>
      <c r="E7" s="22">
        <f t="shared" si="0"/>
      </c>
      <c r="G7" s="23" t="e">
        <f>I7-#REF!</f>
        <v>#REF!</v>
      </c>
      <c r="I7" s="47">
        <v>180</v>
      </c>
      <c r="J7" s="39">
        <v>180</v>
      </c>
      <c r="K7" s="32">
        <f t="shared" si="1"/>
        <v>0</v>
      </c>
    </row>
    <row r="8" spans="1:11" ht="12.75">
      <c r="A8" s="34" t="s">
        <v>842</v>
      </c>
      <c r="B8" s="35" t="s">
        <v>75</v>
      </c>
      <c r="C8" s="27">
        <v>230</v>
      </c>
      <c r="E8" s="22">
        <f t="shared" si="0"/>
      </c>
      <c r="G8" s="23" t="e">
        <f>I8-#REF!</f>
        <v>#REF!</v>
      </c>
      <c r="I8" s="47">
        <v>240</v>
      </c>
      <c r="J8" s="39">
        <v>230</v>
      </c>
      <c r="K8" s="32">
        <f t="shared" si="1"/>
        <v>-10</v>
      </c>
    </row>
    <row r="9" spans="1:11" ht="12.75">
      <c r="A9" s="34" t="s">
        <v>843</v>
      </c>
      <c r="B9" s="35" t="s">
        <v>844</v>
      </c>
      <c r="C9" s="27">
        <v>190</v>
      </c>
      <c r="E9" s="22">
        <f t="shared" si="0"/>
      </c>
      <c r="G9" s="23" t="e">
        <f>I9-#REF!</f>
        <v>#REF!</v>
      </c>
      <c r="I9" s="47">
        <v>185</v>
      </c>
      <c r="J9" s="39" t="s">
        <v>10</v>
      </c>
      <c r="K9" s="32"/>
    </row>
    <row r="10" spans="1:11" ht="12.75">
      <c r="A10" s="34" t="s">
        <v>845</v>
      </c>
      <c r="B10" s="35" t="s">
        <v>27</v>
      </c>
      <c r="C10" s="29" t="s">
        <v>10</v>
      </c>
      <c r="E10" s="22">
        <f t="shared" si="0"/>
      </c>
      <c r="G10" s="23" t="e">
        <f>I10-#REF!</f>
        <v>#REF!</v>
      </c>
      <c r="I10" s="47">
        <v>195</v>
      </c>
      <c r="J10" s="39">
        <v>195</v>
      </c>
      <c r="K10" s="32">
        <f t="shared" si="1"/>
        <v>0</v>
      </c>
    </row>
    <row r="11" spans="1:11" ht="12.75">
      <c r="A11" s="34" t="s">
        <v>846</v>
      </c>
      <c r="B11" s="35" t="s">
        <v>58</v>
      </c>
      <c r="C11" s="27" t="s">
        <v>10</v>
      </c>
      <c r="E11" s="22">
        <f t="shared" si="0"/>
      </c>
      <c r="G11" s="23" t="e">
        <f>I11-#REF!</f>
        <v>#VALUE!</v>
      </c>
      <c r="I11" s="47" t="s">
        <v>10</v>
      </c>
      <c r="J11" s="39" t="s">
        <v>10</v>
      </c>
      <c r="K11" s="32"/>
    </row>
    <row r="12" spans="1:11" ht="12.75">
      <c r="A12" s="34" t="s">
        <v>847</v>
      </c>
      <c r="B12" s="35" t="s">
        <v>848</v>
      </c>
      <c r="C12" s="36" t="s">
        <v>849</v>
      </c>
      <c r="E12" s="22"/>
      <c r="G12" s="23"/>
      <c r="I12" s="47">
        <v>160</v>
      </c>
      <c r="J12" s="39">
        <v>180</v>
      </c>
      <c r="K12" s="32">
        <f t="shared" si="1"/>
        <v>20</v>
      </c>
    </row>
    <row r="13" spans="1:11" ht="12.75">
      <c r="A13" s="53" t="s">
        <v>1038</v>
      </c>
      <c r="B13" s="59" t="s">
        <v>1039</v>
      </c>
      <c r="C13" s="36"/>
      <c r="E13" s="22"/>
      <c r="G13" s="23"/>
      <c r="I13" s="47"/>
      <c r="J13" s="39">
        <v>220</v>
      </c>
      <c r="K13" s="32"/>
    </row>
    <row r="14" spans="1:11" ht="12.75">
      <c r="A14" s="34" t="s">
        <v>850</v>
      </c>
      <c r="B14" s="35" t="s">
        <v>25</v>
      </c>
      <c r="C14" s="27">
        <v>155</v>
      </c>
      <c r="E14" s="22">
        <f aca="true" t="shared" si="2" ref="E14:E19">IF(COUNTIF(prev_L67_R1,A14),VLOOKUP(A14,prev_L67_R1,3,FALSE),"")</f>
      </c>
      <c r="G14" s="23" t="e">
        <f>I14-#REF!</f>
        <v>#REF!</v>
      </c>
      <c r="I14" s="47">
        <v>200</v>
      </c>
      <c r="J14" s="39">
        <v>240</v>
      </c>
      <c r="K14" s="32">
        <f t="shared" si="1"/>
        <v>40</v>
      </c>
    </row>
    <row r="15" spans="1:11" ht="12.75">
      <c r="A15" s="34" t="s">
        <v>851</v>
      </c>
      <c r="B15" s="35" t="s">
        <v>29</v>
      </c>
      <c r="C15" s="27">
        <v>135</v>
      </c>
      <c r="E15" s="22">
        <f t="shared" si="2"/>
      </c>
      <c r="G15" s="23" t="e">
        <f>I15-#REF!</f>
        <v>#REF!</v>
      </c>
      <c r="I15" s="47">
        <v>170</v>
      </c>
      <c r="J15" s="39">
        <v>150</v>
      </c>
      <c r="K15" s="32">
        <f t="shared" si="1"/>
        <v>-20</v>
      </c>
    </row>
    <row r="16" spans="1:11" ht="12.75">
      <c r="A16" s="34" t="s">
        <v>852</v>
      </c>
      <c r="B16" s="35" t="s">
        <v>64</v>
      </c>
      <c r="C16" s="27">
        <v>270</v>
      </c>
      <c r="E16" s="22">
        <f t="shared" si="2"/>
      </c>
      <c r="G16" s="23" t="e">
        <f>I16-#REF!</f>
        <v>#REF!</v>
      </c>
      <c r="I16" s="47">
        <v>250</v>
      </c>
      <c r="J16" s="39">
        <v>230</v>
      </c>
      <c r="K16" s="32">
        <f t="shared" si="1"/>
        <v>-20</v>
      </c>
    </row>
    <row r="17" spans="1:11" ht="12.75">
      <c r="A17" s="34" t="s">
        <v>853</v>
      </c>
      <c r="B17" s="35" t="s">
        <v>723</v>
      </c>
      <c r="C17" s="27">
        <v>315</v>
      </c>
      <c r="E17" s="22">
        <f t="shared" si="2"/>
      </c>
      <c r="G17" s="23" t="e">
        <f>I17-#REF!</f>
        <v>#REF!</v>
      </c>
      <c r="I17" s="47">
        <v>310</v>
      </c>
      <c r="J17" s="39">
        <v>300</v>
      </c>
      <c r="K17" s="32">
        <f t="shared" si="1"/>
        <v>-10</v>
      </c>
    </row>
    <row r="18" spans="1:11" ht="12.75">
      <c r="A18" s="34" t="s">
        <v>854</v>
      </c>
      <c r="B18" s="35" t="s">
        <v>33</v>
      </c>
      <c r="C18" s="27">
        <v>300</v>
      </c>
      <c r="E18" s="22">
        <f t="shared" si="2"/>
      </c>
      <c r="G18" s="23" t="e">
        <f>I18-#REF!</f>
        <v>#REF!</v>
      </c>
      <c r="I18" s="47">
        <v>305</v>
      </c>
      <c r="J18" s="39">
        <v>290</v>
      </c>
      <c r="K18" s="32">
        <f t="shared" si="1"/>
        <v>-15</v>
      </c>
    </row>
    <row r="19" spans="1:11" ht="12.75">
      <c r="A19" s="34" t="s">
        <v>855</v>
      </c>
      <c r="B19" s="35" t="s">
        <v>800</v>
      </c>
      <c r="C19" s="27">
        <v>165</v>
      </c>
      <c r="E19" s="22">
        <f t="shared" si="2"/>
      </c>
      <c r="G19" s="23" t="e">
        <f>I19-#REF!</f>
        <v>#REF!</v>
      </c>
      <c r="I19" s="47">
        <v>170</v>
      </c>
      <c r="J19" s="39">
        <v>265</v>
      </c>
      <c r="K19" s="32">
        <f t="shared" si="1"/>
        <v>95</v>
      </c>
    </row>
    <row r="20" spans="1:11" ht="12.75">
      <c r="A20" s="34" t="s">
        <v>856</v>
      </c>
      <c r="B20" s="35" t="s">
        <v>801</v>
      </c>
      <c r="C20" s="27">
        <v>155</v>
      </c>
      <c r="E20" s="22"/>
      <c r="G20" s="23" t="e">
        <f>I20-#REF!</f>
        <v>#REF!</v>
      </c>
      <c r="I20" s="47">
        <v>180</v>
      </c>
      <c r="J20" s="39">
        <v>190</v>
      </c>
      <c r="K20" s="32">
        <f t="shared" si="1"/>
        <v>10</v>
      </c>
    </row>
    <row r="21" spans="1:11" ht="12.75">
      <c r="A21" s="34" t="s">
        <v>857</v>
      </c>
      <c r="B21" s="35" t="s">
        <v>559</v>
      </c>
      <c r="C21" s="27">
        <v>180</v>
      </c>
      <c r="E21" s="22">
        <f aca="true" t="shared" si="3" ref="E21:E27">IF(COUNTIF(prev_L67_R1,A21),VLOOKUP(A21,prev_L67_R1,3,FALSE),"")</f>
      </c>
      <c r="G21" s="23" t="e">
        <f>I21-#REF!</f>
        <v>#REF!</v>
      </c>
      <c r="I21" s="47">
        <v>190</v>
      </c>
      <c r="J21" s="39">
        <v>190</v>
      </c>
      <c r="K21" s="32">
        <f t="shared" si="1"/>
        <v>0</v>
      </c>
    </row>
    <row r="22" spans="1:11" ht="12.75">
      <c r="A22" s="34" t="s">
        <v>858</v>
      </c>
      <c r="B22" s="35" t="s">
        <v>37</v>
      </c>
      <c r="C22" s="27">
        <v>205</v>
      </c>
      <c r="E22" s="22">
        <f t="shared" si="3"/>
      </c>
      <c r="G22" s="23" t="e">
        <f>I22-#REF!</f>
        <v>#REF!</v>
      </c>
      <c r="I22" s="47">
        <v>195</v>
      </c>
      <c r="J22" s="39">
        <v>195</v>
      </c>
      <c r="K22" s="32">
        <f t="shared" si="1"/>
        <v>0</v>
      </c>
    </row>
    <row r="23" spans="1:11" ht="12.75">
      <c r="A23" s="34" t="s">
        <v>859</v>
      </c>
      <c r="B23" s="35" t="s">
        <v>81</v>
      </c>
      <c r="C23" s="27">
        <v>250</v>
      </c>
      <c r="E23" s="22">
        <f t="shared" si="3"/>
      </c>
      <c r="G23" s="23" t="e">
        <f>I23-#REF!</f>
        <v>#REF!</v>
      </c>
      <c r="I23" s="47">
        <v>240</v>
      </c>
      <c r="J23" s="39">
        <v>205</v>
      </c>
      <c r="K23" s="32">
        <f t="shared" si="1"/>
        <v>-35</v>
      </c>
    </row>
    <row r="24" spans="1:11" ht="12.75">
      <c r="A24" s="34" t="s">
        <v>860</v>
      </c>
      <c r="B24" s="35" t="s">
        <v>659</v>
      </c>
      <c r="C24" s="27">
        <v>185</v>
      </c>
      <c r="E24" s="22">
        <f t="shared" si="3"/>
      </c>
      <c r="G24" s="23" t="e">
        <f>I24-#REF!</f>
        <v>#REF!</v>
      </c>
      <c r="I24" s="47">
        <v>255</v>
      </c>
      <c r="J24" s="39">
        <v>200</v>
      </c>
      <c r="K24" s="32">
        <f t="shared" si="1"/>
        <v>-55</v>
      </c>
    </row>
    <row r="25" spans="1:11" ht="12.75">
      <c r="A25" s="34" t="s">
        <v>861</v>
      </c>
      <c r="B25" s="35" t="s">
        <v>41</v>
      </c>
      <c r="C25" s="27">
        <v>195</v>
      </c>
      <c r="E25" s="22">
        <f t="shared" si="3"/>
      </c>
      <c r="G25" s="23" t="e">
        <f>I25-#REF!</f>
        <v>#REF!</v>
      </c>
      <c r="I25" s="47">
        <v>205</v>
      </c>
      <c r="J25" s="39">
        <v>125</v>
      </c>
      <c r="K25" s="32">
        <f t="shared" si="1"/>
        <v>-80</v>
      </c>
    </row>
    <row r="26" spans="1:11" ht="12.75">
      <c r="A26" s="34" t="s">
        <v>863</v>
      </c>
      <c r="B26" s="35" t="s">
        <v>54</v>
      </c>
      <c r="C26" s="27">
        <v>170</v>
      </c>
      <c r="E26" s="22">
        <f t="shared" si="3"/>
      </c>
      <c r="G26" s="23" t="e">
        <f>I26-#REF!</f>
        <v>#REF!</v>
      </c>
      <c r="I26" s="47">
        <v>185</v>
      </c>
      <c r="J26" s="39">
        <v>205</v>
      </c>
      <c r="K26" s="32">
        <f t="shared" si="1"/>
        <v>20</v>
      </c>
    </row>
    <row r="27" spans="1:11" ht="12.75">
      <c r="A27" s="34" t="s">
        <v>864</v>
      </c>
      <c r="B27" s="35" t="s">
        <v>68</v>
      </c>
      <c r="C27" s="27">
        <v>405</v>
      </c>
      <c r="E27" s="22">
        <f t="shared" si="3"/>
      </c>
      <c r="G27" s="23" t="e">
        <f>I27-#REF!</f>
        <v>#REF!</v>
      </c>
      <c r="I27" s="47">
        <v>405</v>
      </c>
      <c r="J27" s="39">
        <v>435</v>
      </c>
      <c r="K27" s="32">
        <f t="shared" si="1"/>
        <v>30</v>
      </c>
    </row>
    <row r="28" spans="1:11" ht="12.75">
      <c r="A28" s="34" t="s">
        <v>865</v>
      </c>
      <c r="B28" s="35" t="s">
        <v>866</v>
      </c>
      <c r="C28" s="27"/>
      <c r="E28" s="22"/>
      <c r="G28" s="23"/>
      <c r="I28" s="47">
        <v>200</v>
      </c>
      <c r="J28" s="39">
        <v>210</v>
      </c>
      <c r="K28" s="32">
        <f t="shared" si="1"/>
        <v>10</v>
      </c>
    </row>
    <row r="29" spans="1:11" ht="12.75">
      <c r="A29" s="34" t="s">
        <v>867</v>
      </c>
      <c r="B29" s="35" t="s">
        <v>868</v>
      </c>
      <c r="C29" s="27"/>
      <c r="E29" s="22"/>
      <c r="G29" s="23"/>
      <c r="I29" s="47">
        <v>225</v>
      </c>
      <c r="J29" s="39">
        <v>195</v>
      </c>
      <c r="K29" s="32">
        <f t="shared" si="1"/>
        <v>-30</v>
      </c>
    </row>
    <row r="30" spans="1:11" ht="12.75">
      <c r="A30" s="34" t="s">
        <v>869</v>
      </c>
      <c r="B30" s="35" t="s">
        <v>56</v>
      </c>
      <c r="C30" s="27">
        <v>170</v>
      </c>
      <c r="E30" s="22">
        <f>IF(COUNTIF(prev_L67_R1,A30),VLOOKUP(A30,prev_L67_R1,3,FALSE),"")</f>
      </c>
      <c r="G30" s="23" t="e">
        <f>I30-#REF!</f>
        <v>#REF!</v>
      </c>
      <c r="I30" s="47">
        <v>170</v>
      </c>
      <c r="J30" s="39">
        <v>205</v>
      </c>
      <c r="K30" s="32">
        <f t="shared" si="1"/>
        <v>35</v>
      </c>
    </row>
    <row r="31" spans="1:11" ht="12.75">
      <c r="A31" s="34" t="s">
        <v>870</v>
      </c>
      <c r="B31" s="35" t="s">
        <v>49</v>
      </c>
      <c r="C31" s="27">
        <v>200</v>
      </c>
      <c r="E31" s="22">
        <f>IF(COUNTIF(prev_L67_R1,A31),VLOOKUP(A31,prev_L67_R1,3,FALSE),"")</f>
      </c>
      <c r="G31" s="23" t="e">
        <f>I31-#REF!</f>
        <v>#REF!</v>
      </c>
      <c r="I31" s="47">
        <v>180</v>
      </c>
      <c r="J31" s="39">
        <v>205</v>
      </c>
      <c r="K31" s="32">
        <f t="shared" si="1"/>
        <v>25</v>
      </c>
    </row>
    <row r="32" spans="1:11" ht="12.75">
      <c r="A32" s="34" t="s">
        <v>871</v>
      </c>
      <c r="B32" s="35" t="s">
        <v>35</v>
      </c>
      <c r="C32" s="27">
        <v>205</v>
      </c>
      <c r="E32" s="22">
        <f>IF(COUNTIF(prev_L67_R1,A32),VLOOKUP(A32,prev_L67_R1,3,FALSE),"")</f>
      </c>
      <c r="G32" s="23" t="e">
        <f>I32-#REF!</f>
        <v>#REF!</v>
      </c>
      <c r="I32" s="47">
        <v>205</v>
      </c>
      <c r="J32" s="39">
        <v>200</v>
      </c>
      <c r="K32" s="32">
        <f t="shared" si="1"/>
        <v>-5</v>
      </c>
    </row>
    <row r="33" spans="1:11" ht="12.75">
      <c r="A33" s="34" t="s">
        <v>872</v>
      </c>
      <c r="B33" s="35" t="s">
        <v>51</v>
      </c>
      <c r="C33" s="27" t="s">
        <v>799</v>
      </c>
      <c r="E33" s="22">
        <f>IF(COUNTIF(prev_L67_R1,A33),VLOOKUP(A33,prev_L67_R1,3,FALSE),"")</f>
      </c>
      <c r="G33" s="23" t="e">
        <f>I33-#REF!</f>
        <v>#VALUE!</v>
      </c>
      <c r="I33" s="47" t="s">
        <v>1122</v>
      </c>
      <c r="J33" s="39" t="s">
        <v>1015</v>
      </c>
      <c r="K33" s="32">
        <f>600-530</f>
        <v>70</v>
      </c>
    </row>
    <row r="34" spans="1:11" ht="12.75">
      <c r="A34" s="53" t="s">
        <v>1040</v>
      </c>
      <c r="B34" s="59" t="s">
        <v>1041</v>
      </c>
      <c r="C34" s="27"/>
      <c r="E34" s="22"/>
      <c r="G34" s="23"/>
      <c r="I34" s="47"/>
      <c r="J34" s="39">
        <v>285</v>
      </c>
      <c r="K34" s="32"/>
    </row>
    <row r="35" spans="1:11" ht="12.75">
      <c r="A35" s="20" t="s">
        <v>327</v>
      </c>
      <c r="B35" s="35" t="s">
        <v>328</v>
      </c>
      <c r="C35" s="27">
        <v>180</v>
      </c>
      <c r="E35" s="22">
        <f aca="true" t="shared" si="4" ref="E35:E43">IF(COUNTIF(prev_L67_R1,A35),VLOOKUP(A35,prev_L67_R1,3,FALSE),"")</f>
        <v>180</v>
      </c>
      <c r="G35" s="23" t="e">
        <f>I35-#REF!</f>
        <v>#REF!</v>
      </c>
      <c r="I35" s="47">
        <v>185</v>
      </c>
      <c r="J35" s="39">
        <v>180</v>
      </c>
      <c r="K35" s="32">
        <f t="shared" si="1"/>
        <v>-5</v>
      </c>
    </row>
    <row r="36" spans="1:11" ht="12.75">
      <c r="A36" s="20" t="s">
        <v>329</v>
      </c>
      <c r="B36" s="35" t="s">
        <v>330</v>
      </c>
      <c r="C36" s="27">
        <v>180</v>
      </c>
      <c r="E36" s="22">
        <f t="shared" si="4"/>
        <v>185</v>
      </c>
      <c r="G36" s="23" t="e">
        <f>I36-#REF!</f>
        <v>#REF!</v>
      </c>
      <c r="I36" s="47">
        <v>200</v>
      </c>
      <c r="J36" s="39">
        <v>200</v>
      </c>
      <c r="K36" s="32">
        <f t="shared" si="1"/>
        <v>0</v>
      </c>
    </row>
    <row r="37" spans="1:11" ht="12.75">
      <c r="A37" s="20" t="s">
        <v>331</v>
      </c>
      <c r="B37" s="35" t="s">
        <v>23</v>
      </c>
      <c r="C37" s="27">
        <v>180</v>
      </c>
      <c r="E37" s="22">
        <f t="shared" si="4"/>
        <v>180</v>
      </c>
      <c r="G37" s="23" t="e">
        <f>I37-#REF!</f>
        <v>#REF!</v>
      </c>
      <c r="I37" s="47">
        <v>180</v>
      </c>
      <c r="J37" s="39">
        <v>180</v>
      </c>
      <c r="K37" s="32">
        <f t="shared" si="1"/>
        <v>0</v>
      </c>
    </row>
    <row r="38" spans="1:11" ht="12.75">
      <c r="A38" s="20" t="s">
        <v>332</v>
      </c>
      <c r="B38" s="35" t="s">
        <v>333</v>
      </c>
      <c r="C38" s="27">
        <v>190</v>
      </c>
      <c r="E38" s="22">
        <f t="shared" si="4"/>
        <v>180</v>
      </c>
      <c r="G38" s="23" t="e">
        <f>I38-#REF!</f>
        <v>#REF!</v>
      </c>
      <c r="I38" s="47">
        <v>190</v>
      </c>
      <c r="J38" s="39">
        <v>180</v>
      </c>
      <c r="K38" s="32">
        <f t="shared" si="1"/>
        <v>-10</v>
      </c>
    </row>
    <row r="39" spans="1:11" ht="12.75">
      <c r="A39" s="20" t="s">
        <v>334</v>
      </c>
      <c r="B39" s="35" t="s">
        <v>335</v>
      </c>
      <c r="C39" s="27">
        <v>185</v>
      </c>
      <c r="E39" s="22">
        <f t="shared" si="4"/>
        <v>185</v>
      </c>
      <c r="G39" s="23" t="e">
        <f>I39-#REF!</f>
        <v>#REF!</v>
      </c>
      <c r="I39" s="47">
        <v>180</v>
      </c>
      <c r="J39" s="39">
        <v>180</v>
      </c>
      <c r="K39" s="32">
        <f t="shared" si="1"/>
        <v>0</v>
      </c>
    </row>
    <row r="40" spans="1:11" ht="12.75">
      <c r="A40" s="20" t="s">
        <v>336</v>
      </c>
      <c r="B40" s="35" t="s">
        <v>31</v>
      </c>
      <c r="C40" s="27">
        <v>355</v>
      </c>
      <c r="E40" s="22">
        <f t="shared" si="4"/>
        <v>345</v>
      </c>
      <c r="G40" s="23" t="e">
        <f>I40-#REF!</f>
        <v>#REF!</v>
      </c>
      <c r="I40" s="47">
        <v>360</v>
      </c>
      <c r="J40" s="39">
        <v>330</v>
      </c>
      <c r="K40" s="32">
        <f t="shared" si="1"/>
        <v>-30</v>
      </c>
    </row>
    <row r="41" spans="1:11" ht="12.75">
      <c r="A41" s="20" t="s">
        <v>337</v>
      </c>
      <c r="B41" s="35" t="s">
        <v>338</v>
      </c>
      <c r="C41" s="27">
        <v>180</v>
      </c>
      <c r="E41" s="22">
        <f t="shared" si="4"/>
        <v>180</v>
      </c>
      <c r="G41" s="23" t="e">
        <f>I41-#REF!</f>
        <v>#REF!</v>
      </c>
      <c r="I41" s="47">
        <v>180</v>
      </c>
      <c r="J41" s="39">
        <v>180</v>
      </c>
      <c r="K41" s="32">
        <f t="shared" si="1"/>
        <v>0</v>
      </c>
    </row>
    <row r="42" spans="1:11" ht="12.75">
      <c r="A42" s="20" t="s">
        <v>339</v>
      </c>
      <c r="B42" s="35" t="s">
        <v>330</v>
      </c>
      <c r="C42" s="27">
        <v>180</v>
      </c>
      <c r="E42" s="22">
        <f t="shared" si="4"/>
        <v>180</v>
      </c>
      <c r="G42" s="23" t="e">
        <f>I42-#REF!</f>
        <v>#REF!</v>
      </c>
      <c r="I42" s="47">
        <v>200</v>
      </c>
      <c r="J42" s="39">
        <v>200</v>
      </c>
      <c r="K42" s="32">
        <f t="shared" si="1"/>
        <v>0</v>
      </c>
    </row>
    <row r="43" spans="1:11" ht="12.75">
      <c r="A43" s="20" t="s">
        <v>340</v>
      </c>
      <c r="B43" s="35" t="s">
        <v>23</v>
      </c>
      <c r="C43" s="27">
        <v>180</v>
      </c>
      <c r="E43" s="22">
        <f t="shared" si="4"/>
        <v>180</v>
      </c>
      <c r="G43" s="23" t="e">
        <f>I43-#REF!</f>
        <v>#REF!</v>
      </c>
      <c r="I43" s="47">
        <v>180</v>
      </c>
      <c r="J43" s="39">
        <v>180</v>
      </c>
      <c r="K43" s="32">
        <f t="shared" si="1"/>
        <v>0</v>
      </c>
    </row>
    <row r="44" spans="1:11" ht="12.75">
      <c r="A44" s="20" t="s">
        <v>341</v>
      </c>
      <c r="B44" s="35" t="s">
        <v>873</v>
      </c>
      <c r="C44" s="27">
        <v>130</v>
      </c>
      <c r="E44" s="22"/>
      <c r="G44" s="23" t="e">
        <f>I44-#REF!</f>
        <v>#VALUE!</v>
      </c>
      <c r="I44" s="47" t="s">
        <v>10</v>
      </c>
      <c r="J44" s="39" t="s">
        <v>10</v>
      </c>
      <c r="K44" s="32"/>
    </row>
    <row r="45" spans="1:11" ht="12.75">
      <c r="A45" s="20" t="s">
        <v>343</v>
      </c>
      <c r="B45" s="35" t="s">
        <v>874</v>
      </c>
      <c r="C45" s="27" t="s">
        <v>10</v>
      </c>
      <c r="E45" s="22">
        <f aca="true" t="shared" si="5" ref="E45:E88">IF(COUNTIF(prev_L67_R1,A45),VLOOKUP(A45,prev_L67_R1,3,FALSE),"")</f>
        <v>180</v>
      </c>
      <c r="G45" s="23" t="e">
        <f>I45-#REF!</f>
        <v>#REF!</v>
      </c>
      <c r="I45" s="47">
        <v>110</v>
      </c>
      <c r="J45" s="39">
        <v>120</v>
      </c>
      <c r="K45" s="32">
        <f t="shared" si="1"/>
        <v>10</v>
      </c>
    </row>
    <row r="46" spans="1:11" ht="12.75">
      <c r="A46" s="20" t="s">
        <v>344</v>
      </c>
      <c r="B46" s="35" t="s">
        <v>345</v>
      </c>
      <c r="C46" s="27">
        <v>185</v>
      </c>
      <c r="E46" s="22">
        <f t="shared" si="5"/>
        <v>185</v>
      </c>
      <c r="G46" s="23" t="e">
        <f>I46-#REF!</f>
        <v>#REF!</v>
      </c>
      <c r="I46" s="47">
        <v>185</v>
      </c>
      <c r="J46" s="39">
        <v>185</v>
      </c>
      <c r="K46" s="32">
        <f t="shared" si="1"/>
        <v>0</v>
      </c>
    </row>
    <row r="47" spans="1:11" ht="12.75">
      <c r="A47" s="20" t="s">
        <v>346</v>
      </c>
      <c r="B47" s="35" t="s">
        <v>347</v>
      </c>
      <c r="C47" s="27">
        <v>345</v>
      </c>
      <c r="E47" s="22">
        <f t="shared" si="5"/>
        <v>345</v>
      </c>
      <c r="G47" s="23" t="e">
        <f>I47-#REF!</f>
        <v>#REF!</v>
      </c>
      <c r="I47" s="47">
        <v>320</v>
      </c>
      <c r="J47" s="39">
        <v>335</v>
      </c>
      <c r="K47" s="32">
        <f t="shared" si="1"/>
        <v>15</v>
      </c>
    </row>
    <row r="48" spans="1:11" ht="12.75">
      <c r="A48" s="20" t="s">
        <v>348</v>
      </c>
      <c r="B48" s="35" t="s">
        <v>349</v>
      </c>
      <c r="C48" s="27">
        <v>315</v>
      </c>
      <c r="E48" s="22">
        <f t="shared" si="5"/>
        <v>305</v>
      </c>
      <c r="G48" s="23" t="e">
        <f>I48-#REF!</f>
        <v>#REF!</v>
      </c>
      <c r="I48" s="47">
        <v>310</v>
      </c>
      <c r="J48" s="39">
        <v>310</v>
      </c>
      <c r="K48" s="32">
        <f t="shared" si="1"/>
        <v>0</v>
      </c>
    </row>
    <row r="49" spans="1:11" ht="12.75">
      <c r="A49" s="20" t="s">
        <v>350</v>
      </c>
      <c r="B49" s="35" t="s">
        <v>159</v>
      </c>
      <c r="C49" s="27">
        <v>230</v>
      </c>
      <c r="E49" s="22">
        <f t="shared" si="5"/>
        <v>250</v>
      </c>
      <c r="G49" s="23" t="e">
        <f>I49-#REF!</f>
        <v>#REF!</v>
      </c>
      <c r="I49" s="47">
        <v>220</v>
      </c>
      <c r="J49" s="39">
        <v>180</v>
      </c>
      <c r="K49" s="32">
        <f t="shared" si="1"/>
        <v>-40</v>
      </c>
    </row>
    <row r="50" spans="1:11" ht="12.75">
      <c r="A50" s="20" t="s">
        <v>351</v>
      </c>
      <c r="B50" s="35" t="s">
        <v>352</v>
      </c>
      <c r="C50" s="27">
        <v>315</v>
      </c>
      <c r="E50" s="22">
        <f t="shared" si="5"/>
        <v>320</v>
      </c>
      <c r="G50" s="23" t="e">
        <f>I50-#REF!</f>
        <v>#REF!</v>
      </c>
      <c r="I50" s="47">
        <v>310</v>
      </c>
      <c r="J50" s="39">
        <v>300</v>
      </c>
      <c r="K50" s="32">
        <f t="shared" si="1"/>
        <v>-10</v>
      </c>
    </row>
    <row r="51" spans="1:11" ht="12.75">
      <c r="A51" s="20" t="s">
        <v>353</v>
      </c>
      <c r="B51" s="35" t="s">
        <v>875</v>
      </c>
      <c r="C51" s="27">
        <v>350</v>
      </c>
      <c r="E51" s="22">
        <f t="shared" si="5"/>
        <v>365</v>
      </c>
      <c r="G51" s="23" t="e">
        <f>I51-#REF!</f>
        <v>#REF!</v>
      </c>
      <c r="I51" s="47">
        <v>330</v>
      </c>
      <c r="J51" s="39">
        <v>340</v>
      </c>
      <c r="K51" s="32">
        <f t="shared" si="1"/>
        <v>10</v>
      </c>
    </row>
    <row r="52" spans="1:11" ht="12.75">
      <c r="A52" s="34" t="s">
        <v>876</v>
      </c>
      <c r="B52" s="35" t="s">
        <v>877</v>
      </c>
      <c r="C52" s="36"/>
      <c r="E52" s="22"/>
      <c r="G52" s="23"/>
      <c r="I52" s="47"/>
      <c r="J52" s="39">
        <v>280</v>
      </c>
      <c r="K52" s="32"/>
    </row>
    <row r="53" spans="1:11" ht="12.75">
      <c r="A53" s="34" t="s">
        <v>878</v>
      </c>
      <c r="B53" s="35" t="s">
        <v>877</v>
      </c>
      <c r="C53" s="36"/>
      <c r="E53" s="22"/>
      <c r="G53" s="23"/>
      <c r="I53" s="47"/>
      <c r="J53" s="39">
        <v>200</v>
      </c>
      <c r="K53" s="32"/>
    </row>
    <row r="54" spans="1:11" ht="12.75">
      <c r="A54" s="20" t="s">
        <v>578</v>
      </c>
      <c r="B54" s="35" t="s">
        <v>879</v>
      </c>
      <c r="C54" s="27">
        <v>250</v>
      </c>
      <c r="E54" s="22">
        <f t="shared" si="5"/>
        <v>260</v>
      </c>
      <c r="G54" s="23" t="e">
        <f>I54-#REF!</f>
        <v>#REF!</v>
      </c>
      <c r="I54" s="47">
        <v>250</v>
      </c>
      <c r="J54" s="39">
        <v>130</v>
      </c>
      <c r="K54" s="32">
        <f t="shared" si="1"/>
        <v>-120</v>
      </c>
    </row>
    <row r="55" spans="1:11" ht="12.75">
      <c r="A55" s="20" t="s">
        <v>580</v>
      </c>
      <c r="B55" s="35" t="s">
        <v>581</v>
      </c>
      <c r="C55" s="27">
        <v>250</v>
      </c>
      <c r="E55" s="22">
        <f t="shared" si="5"/>
        <v>250</v>
      </c>
      <c r="G55" s="23" t="e">
        <f>I55-#REF!</f>
        <v>#REF!</v>
      </c>
      <c r="I55" s="47">
        <v>250</v>
      </c>
      <c r="J55" s="39">
        <v>135</v>
      </c>
      <c r="K55" s="32">
        <f t="shared" si="1"/>
        <v>-115</v>
      </c>
    </row>
    <row r="56" spans="1:11" ht="12.75">
      <c r="A56" s="20" t="s">
        <v>582</v>
      </c>
      <c r="B56" s="35" t="s">
        <v>880</v>
      </c>
      <c r="C56" s="27">
        <v>250</v>
      </c>
      <c r="E56" s="22">
        <f t="shared" si="5"/>
        <v>250</v>
      </c>
      <c r="G56" s="23" t="e">
        <f>I56-#REF!</f>
        <v>#REF!</v>
      </c>
      <c r="I56" s="47">
        <v>260</v>
      </c>
      <c r="J56" s="39" t="s">
        <v>10</v>
      </c>
      <c r="K56" s="32"/>
    </row>
    <row r="57" spans="1:11" ht="12.75">
      <c r="A57" s="20" t="s">
        <v>150</v>
      </c>
      <c r="B57" s="35" t="s">
        <v>881</v>
      </c>
      <c r="C57" s="27">
        <v>270</v>
      </c>
      <c r="E57" s="22">
        <f t="shared" si="5"/>
        <v>255</v>
      </c>
      <c r="G57" s="23" t="e">
        <f>I57-#REF!</f>
        <v>#REF!</v>
      </c>
      <c r="I57" s="47">
        <v>295</v>
      </c>
      <c r="J57" s="39">
        <v>275</v>
      </c>
      <c r="K57" s="32">
        <f t="shared" si="1"/>
        <v>-20</v>
      </c>
    </row>
    <row r="58" spans="1:11" ht="12.75">
      <c r="A58" s="20" t="s">
        <v>152</v>
      </c>
      <c r="B58" s="35" t="s">
        <v>153</v>
      </c>
      <c r="C58" s="27">
        <v>290</v>
      </c>
      <c r="E58" s="22">
        <f t="shared" si="5"/>
        <v>290</v>
      </c>
      <c r="G58" s="23" t="e">
        <f>I58-#REF!</f>
        <v>#REF!</v>
      </c>
      <c r="I58" s="47">
        <v>290</v>
      </c>
      <c r="J58" s="39">
        <v>300</v>
      </c>
      <c r="K58" s="32">
        <f t="shared" si="1"/>
        <v>10</v>
      </c>
    </row>
    <row r="59" spans="1:11" ht="12.75">
      <c r="A59" s="20" t="s">
        <v>154</v>
      </c>
      <c r="B59" s="35" t="s">
        <v>155</v>
      </c>
      <c r="C59" s="27">
        <v>300</v>
      </c>
      <c r="E59" s="22">
        <f t="shared" si="5"/>
        <v>225</v>
      </c>
      <c r="G59" s="23" t="e">
        <f>I59-#REF!</f>
        <v>#REF!</v>
      </c>
      <c r="I59" s="47">
        <v>280</v>
      </c>
      <c r="J59" s="39">
        <v>260</v>
      </c>
      <c r="K59" s="32">
        <f t="shared" si="1"/>
        <v>-20</v>
      </c>
    </row>
    <row r="60" spans="1:11" ht="12.75">
      <c r="A60" s="20" t="s">
        <v>156</v>
      </c>
      <c r="B60" s="35" t="s">
        <v>157</v>
      </c>
      <c r="C60" s="27">
        <v>320</v>
      </c>
      <c r="E60" s="22">
        <f t="shared" si="5"/>
        <v>270</v>
      </c>
      <c r="G60" s="23" t="e">
        <f>I60-#REF!</f>
        <v>#REF!</v>
      </c>
      <c r="I60" s="47">
        <v>340</v>
      </c>
      <c r="J60" s="39">
        <v>335</v>
      </c>
      <c r="K60" s="32">
        <f t="shared" si="1"/>
        <v>-5</v>
      </c>
    </row>
    <row r="61" spans="1:11" ht="12.75">
      <c r="A61" s="20" t="s">
        <v>158</v>
      </c>
      <c r="B61" s="35" t="s">
        <v>159</v>
      </c>
      <c r="C61" s="27">
        <v>225</v>
      </c>
      <c r="E61" s="22">
        <f t="shared" si="5"/>
        <v>240</v>
      </c>
      <c r="G61" s="23" t="e">
        <f>I61-#REF!</f>
        <v>#REF!</v>
      </c>
      <c r="I61" s="47">
        <v>185</v>
      </c>
      <c r="J61" s="39">
        <v>215</v>
      </c>
      <c r="K61" s="32">
        <f t="shared" si="1"/>
        <v>30</v>
      </c>
    </row>
    <row r="62" spans="1:11" ht="12.75">
      <c r="A62" s="20" t="s">
        <v>160</v>
      </c>
      <c r="B62" s="35" t="s">
        <v>109</v>
      </c>
      <c r="C62" s="27">
        <v>290</v>
      </c>
      <c r="E62" s="22">
        <f t="shared" si="5"/>
        <v>290</v>
      </c>
      <c r="G62" s="23" t="e">
        <f>I62-#REF!</f>
        <v>#REF!</v>
      </c>
      <c r="I62" s="47">
        <v>290</v>
      </c>
      <c r="J62" s="39">
        <v>290</v>
      </c>
      <c r="K62" s="32">
        <f t="shared" si="1"/>
        <v>0</v>
      </c>
    </row>
    <row r="63" spans="1:11" ht="12.75">
      <c r="A63" s="20" t="s">
        <v>161</v>
      </c>
      <c r="B63" s="35" t="s">
        <v>139</v>
      </c>
      <c r="C63" s="27">
        <v>270</v>
      </c>
      <c r="E63" s="22">
        <f t="shared" si="5"/>
        <v>315</v>
      </c>
      <c r="G63" s="23" t="e">
        <f>I63-#REF!</f>
        <v>#REF!</v>
      </c>
      <c r="I63" s="47">
        <v>270</v>
      </c>
      <c r="J63" s="39">
        <v>255</v>
      </c>
      <c r="K63" s="32">
        <f aca="true" t="shared" si="6" ref="K63:K128">+J63-I63</f>
        <v>-15</v>
      </c>
    </row>
    <row r="64" spans="1:11" ht="12.75">
      <c r="A64" s="20" t="s">
        <v>162</v>
      </c>
      <c r="B64" s="35" t="s">
        <v>163</v>
      </c>
      <c r="C64" s="27">
        <v>270</v>
      </c>
      <c r="E64" s="22">
        <f t="shared" si="5"/>
        <v>270</v>
      </c>
      <c r="G64" s="23" t="e">
        <f>I64-#REF!</f>
        <v>#REF!</v>
      </c>
      <c r="I64" s="47">
        <v>230</v>
      </c>
      <c r="J64" s="39">
        <v>220</v>
      </c>
      <c r="K64" s="32">
        <f t="shared" si="6"/>
        <v>-10</v>
      </c>
    </row>
    <row r="65" spans="1:11" ht="12.75">
      <c r="A65" s="20" t="s">
        <v>164</v>
      </c>
      <c r="B65" s="35" t="s">
        <v>135</v>
      </c>
      <c r="C65" s="27">
        <v>330</v>
      </c>
      <c r="E65" s="22">
        <f t="shared" si="5"/>
        <v>325</v>
      </c>
      <c r="G65" s="23" t="e">
        <f>I65-#REF!</f>
        <v>#REF!</v>
      </c>
      <c r="I65" s="47">
        <v>310</v>
      </c>
      <c r="J65" s="39">
        <v>280</v>
      </c>
      <c r="K65" s="32">
        <f t="shared" si="6"/>
        <v>-30</v>
      </c>
    </row>
    <row r="66" spans="1:11" ht="12.75">
      <c r="A66" s="20" t="s">
        <v>165</v>
      </c>
      <c r="B66" s="35" t="s">
        <v>166</v>
      </c>
      <c r="C66" s="27">
        <v>385</v>
      </c>
      <c r="E66" s="22">
        <f t="shared" si="5"/>
        <v>395</v>
      </c>
      <c r="G66" s="23" t="e">
        <f>I66-#REF!</f>
        <v>#REF!</v>
      </c>
      <c r="I66" s="47">
        <v>375</v>
      </c>
      <c r="J66" s="39">
        <v>370</v>
      </c>
      <c r="K66" s="32">
        <f t="shared" si="6"/>
        <v>-5</v>
      </c>
    </row>
    <row r="67" spans="1:11" ht="12.75">
      <c r="A67" s="20" t="s">
        <v>167</v>
      </c>
      <c r="B67" s="35" t="s">
        <v>168</v>
      </c>
      <c r="C67" s="27">
        <v>340</v>
      </c>
      <c r="E67" s="22">
        <f t="shared" si="5"/>
        <v>375</v>
      </c>
      <c r="G67" s="23" t="e">
        <f>I67-#REF!</f>
        <v>#REF!</v>
      </c>
      <c r="I67" s="47">
        <v>330</v>
      </c>
      <c r="J67" s="39">
        <v>325</v>
      </c>
      <c r="K67" s="32">
        <f t="shared" si="6"/>
        <v>-5</v>
      </c>
    </row>
    <row r="68" spans="1:11" ht="12.75">
      <c r="A68" s="20" t="s">
        <v>172</v>
      </c>
      <c r="B68" s="35" t="s">
        <v>173</v>
      </c>
      <c r="C68" s="27">
        <v>240</v>
      </c>
      <c r="E68" s="22">
        <f t="shared" si="5"/>
        <v>270</v>
      </c>
      <c r="G68" s="23" t="e">
        <f>I68-#REF!</f>
        <v>#REF!</v>
      </c>
      <c r="I68" s="47">
        <v>240</v>
      </c>
      <c r="J68" s="39">
        <v>250</v>
      </c>
      <c r="K68" s="32">
        <f t="shared" si="6"/>
        <v>10</v>
      </c>
    </row>
    <row r="69" spans="1:11" ht="12.75">
      <c r="A69" s="20" t="s">
        <v>174</v>
      </c>
      <c r="B69" s="35" t="s">
        <v>175</v>
      </c>
      <c r="C69" s="27">
        <v>240</v>
      </c>
      <c r="E69" s="22">
        <f t="shared" si="5"/>
        <v>260</v>
      </c>
      <c r="G69" s="23" t="e">
        <f>I69-#REF!</f>
        <v>#REF!</v>
      </c>
      <c r="I69" s="47">
        <v>240</v>
      </c>
      <c r="J69" s="39">
        <v>250</v>
      </c>
      <c r="K69" s="32">
        <f t="shared" si="6"/>
        <v>10</v>
      </c>
    </row>
    <row r="70" spans="1:11" ht="12.75">
      <c r="A70" s="20" t="s">
        <v>176</v>
      </c>
      <c r="B70" s="35" t="s">
        <v>882</v>
      </c>
      <c r="C70" s="27">
        <v>225</v>
      </c>
      <c r="E70" s="22">
        <f t="shared" si="5"/>
        <v>215</v>
      </c>
      <c r="G70" s="23" t="e">
        <f>I70-#REF!</f>
        <v>#REF!</v>
      </c>
      <c r="I70" s="47">
        <v>210</v>
      </c>
      <c r="J70" s="39">
        <v>210</v>
      </c>
      <c r="K70" s="32">
        <f t="shared" si="6"/>
        <v>0</v>
      </c>
    </row>
    <row r="71" spans="1:11" ht="12.75">
      <c r="A71" s="20" t="s">
        <v>178</v>
      </c>
      <c r="B71" s="35" t="s">
        <v>41</v>
      </c>
      <c r="C71" s="27">
        <v>225</v>
      </c>
      <c r="E71" s="22">
        <f t="shared" si="5"/>
        <v>240</v>
      </c>
      <c r="G71" s="23" t="e">
        <f>I71-#REF!</f>
        <v>#REF!</v>
      </c>
      <c r="I71" s="47">
        <v>225</v>
      </c>
      <c r="J71" s="39">
        <v>220</v>
      </c>
      <c r="K71" s="32">
        <f t="shared" si="6"/>
        <v>-5</v>
      </c>
    </row>
    <row r="72" spans="1:11" ht="12.75">
      <c r="A72" s="20" t="s">
        <v>179</v>
      </c>
      <c r="B72" s="35" t="s">
        <v>180</v>
      </c>
      <c r="C72" s="27">
        <v>200</v>
      </c>
      <c r="E72" s="22">
        <f t="shared" si="5"/>
        <v>220</v>
      </c>
      <c r="G72" s="23" t="e">
        <f>I72-#REF!</f>
        <v>#REF!</v>
      </c>
      <c r="I72" s="47">
        <v>200</v>
      </c>
      <c r="J72" s="39">
        <v>200</v>
      </c>
      <c r="K72" s="32">
        <f t="shared" si="6"/>
        <v>0</v>
      </c>
    </row>
    <row r="73" spans="1:11" ht="12.75">
      <c r="A73" s="20" t="s">
        <v>181</v>
      </c>
      <c r="B73" s="35" t="s">
        <v>182</v>
      </c>
      <c r="C73" s="27">
        <v>250</v>
      </c>
      <c r="E73" s="22">
        <f t="shared" si="5"/>
        <v>270</v>
      </c>
      <c r="G73" s="23" t="e">
        <f>I73-#REF!</f>
        <v>#REF!</v>
      </c>
      <c r="I73" s="47">
        <v>220</v>
      </c>
      <c r="J73" s="39">
        <v>205</v>
      </c>
      <c r="K73" s="32">
        <f t="shared" si="6"/>
        <v>-15</v>
      </c>
    </row>
    <row r="74" spans="1:11" ht="12.75">
      <c r="A74" s="20" t="s">
        <v>183</v>
      </c>
      <c r="B74" s="35" t="s">
        <v>125</v>
      </c>
      <c r="C74" s="27">
        <v>220</v>
      </c>
      <c r="E74" s="22">
        <f t="shared" si="5"/>
        <v>280</v>
      </c>
      <c r="G74" s="23" t="e">
        <f>I74-#REF!</f>
        <v>#REF!</v>
      </c>
      <c r="I74" s="47">
        <v>230</v>
      </c>
      <c r="J74" s="39">
        <v>235</v>
      </c>
      <c r="K74" s="32">
        <f t="shared" si="6"/>
        <v>5</v>
      </c>
    </row>
    <row r="75" spans="1:11" ht="12.75">
      <c r="A75" s="20" t="s">
        <v>184</v>
      </c>
      <c r="B75" s="35" t="s">
        <v>185</v>
      </c>
      <c r="C75" s="27">
        <v>250</v>
      </c>
      <c r="E75" s="22">
        <f t="shared" si="5"/>
        <v>275</v>
      </c>
      <c r="G75" s="23" t="e">
        <f>I75-#REF!</f>
        <v>#REF!</v>
      </c>
      <c r="I75" s="47">
        <v>240</v>
      </c>
      <c r="J75" s="39">
        <v>220</v>
      </c>
      <c r="K75" s="32">
        <f t="shared" si="6"/>
        <v>-20</v>
      </c>
    </row>
    <row r="76" spans="1:11" ht="12.75">
      <c r="A76" s="20" t="s">
        <v>186</v>
      </c>
      <c r="B76" s="35" t="s">
        <v>37</v>
      </c>
      <c r="C76" s="27">
        <v>275</v>
      </c>
      <c r="E76" s="22">
        <f t="shared" si="5"/>
        <v>315</v>
      </c>
      <c r="G76" s="23" t="e">
        <f>I76-#REF!</f>
        <v>#REF!</v>
      </c>
      <c r="I76" s="47">
        <v>255</v>
      </c>
      <c r="J76" s="39">
        <v>250</v>
      </c>
      <c r="K76" s="32">
        <f t="shared" si="6"/>
        <v>-5</v>
      </c>
    </row>
    <row r="77" spans="1:11" ht="12.75">
      <c r="A77" s="20" t="s">
        <v>187</v>
      </c>
      <c r="B77" s="35" t="s">
        <v>188</v>
      </c>
      <c r="C77" s="27">
        <v>250</v>
      </c>
      <c r="E77" s="22">
        <f t="shared" si="5"/>
        <v>215</v>
      </c>
      <c r="G77" s="23" t="e">
        <f>I77-#REF!</f>
        <v>#REF!</v>
      </c>
      <c r="I77" s="47">
        <v>225</v>
      </c>
      <c r="J77" s="39">
        <v>235</v>
      </c>
      <c r="K77" s="32">
        <f t="shared" si="6"/>
        <v>10</v>
      </c>
    </row>
    <row r="78" spans="1:11" ht="12.75">
      <c r="A78" s="20" t="s">
        <v>189</v>
      </c>
      <c r="B78" s="35" t="s">
        <v>190</v>
      </c>
      <c r="C78" s="27">
        <v>255</v>
      </c>
      <c r="E78" s="22">
        <f t="shared" si="5"/>
        <v>310</v>
      </c>
      <c r="G78" s="23" t="e">
        <f>I78-#REF!</f>
        <v>#REF!</v>
      </c>
      <c r="I78" s="47">
        <v>280</v>
      </c>
      <c r="J78" s="39">
        <v>280</v>
      </c>
      <c r="K78" s="32">
        <f t="shared" si="6"/>
        <v>0</v>
      </c>
    </row>
    <row r="79" spans="1:11" ht="12.75">
      <c r="A79" s="52" t="s">
        <v>1042</v>
      </c>
      <c r="B79" s="59" t="s">
        <v>1043</v>
      </c>
      <c r="C79" s="27"/>
      <c r="E79" s="22"/>
      <c r="G79" s="23"/>
      <c r="I79" s="47"/>
      <c r="J79" s="39">
        <v>225</v>
      </c>
      <c r="K79" s="32"/>
    </row>
    <row r="80" spans="1:11" ht="12.75">
      <c r="A80" s="20" t="s">
        <v>191</v>
      </c>
      <c r="B80" s="35" t="s">
        <v>116</v>
      </c>
      <c r="C80" s="27">
        <v>300</v>
      </c>
      <c r="E80" s="22">
        <f t="shared" si="5"/>
        <v>350</v>
      </c>
      <c r="G80" s="23" t="e">
        <f>I80-#REF!</f>
        <v>#REF!</v>
      </c>
      <c r="I80" s="47">
        <v>260</v>
      </c>
      <c r="J80" s="39">
        <v>220</v>
      </c>
      <c r="K80" s="32">
        <f t="shared" si="6"/>
        <v>-40</v>
      </c>
    </row>
    <row r="81" spans="1:11" ht="12.75">
      <c r="A81" s="20" t="s">
        <v>192</v>
      </c>
      <c r="B81" s="35" t="s">
        <v>883</v>
      </c>
      <c r="C81" s="27">
        <v>345</v>
      </c>
      <c r="E81" s="22">
        <f t="shared" si="5"/>
        <v>335</v>
      </c>
      <c r="G81" s="23" t="e">
        <f>I81-#REF!</f>
        <v>#REF!</v>
      </c>
      <c r="I81" s="47">
        <v>330</v>
      </c>
      <c r="J81" s="39">
        <v>280</v>
      </c>
      <c r="K81" s="32">
        <f t="shared" si="6"/>
        <v>-50</v>
      </c>
    </row>
    <row r="82" spans="1:11" ht="12.75">
      <c r="A82" s="20" t="s">
        <v>194</v>
      </c>
      <c r="B82" s="35" t="s">
        <v>884</v>
      </c>
      <c r="C82" s="27">
        <v>340</v>
      </c>
      <c r="E82" s="22">
        <f t="shared" si="5"/>
        <v>320</v>
      </c>
      <c r="G82" s="23" t="e">
        <f>I82-#REF!</f>
        <v>#REF!</v>
      </c>
      <c r="I82" s="47">
        <v>320</v>
      </c>
      <c r="J82" s="39">
        <v>240</v>
      </c>
      <c r="K82" s="32">
        <f t="shared" si="6"/>
        <v>-80</v>
      </c>
    </row>
    <row r="83" spans="1:11" ht="12.75">
      <c r="A83" s="20" t="s">
        <v>196</v>
      </c>
      <c r="B83" s="35" t="s">
        <v>885</v>
      </c>
      <c r="C83" s="27">
        <v>290</v>
      </c>
      <c r="E83" s="22">
        <f t="shared" si="5"/>
        <v>300</v>
      </c>
      <c r="G83" s="23" t="e">
        <f>I83-#REF!</f>
        <v>#REF!</v>
      </c>
      <c r="I83" s="47">
        <v>290</v>
      </c>
      <c r="J83" s="39">
        <v>260</v>
      </c>
      <c r="K83" s="32">
        <f t="shared" si="6"/>
        <v>-30</v>
      </c>
    </row>
    <row r="84" spans="1:11" ht="12.75">
      <c r="A84" s="20" t="s">
        <v>198</v>
      </c>
      <c r="B84" s="35" t="s">
        <v>886</v>
      </c>
      <c r="C84" s="27">
        <v>390</v>
      </c>
      <c r="E84" s="22">
        <f t="shared" si="5"/>
        <v>400</v>
      </c>
      <c r="G84" s="23" t="e">
        <f>I84-#REF!</f>
        <v>#REF!</v>
      </c>
      <c r="I84" s="47">
        <v>370</v>
      </c>
      <c r="J84" s="39">
        <v>365</v>
      </c>
      <c r="K84" s="32">
        <f t="shared" si="6"/>
        <v>-5</v>
      </c>
    </row>
    <row r="85" spans="1:11" ht="12.75">
      <c r="A85" s="20" t="s">
        <v>200</v>
      </c>
      <c r="B85" s="35" t="s">
        <v>25</v>
      </c>
      <c r="C85" s="27">
        <v>300</v>
      </c>
      <c r="E85" s="22">
        <f t="shared" si="5"/>
        <v>350</v>
      </c>
      <c r="G85" s="23" t="e">
        <f>I85-#REF!</f>
        <v>#REF!</v>
      </c>
      <c r="I85" s="47">
        <v>300</v>
      </c>
      <c r="J85" s="39">
        <v>310</v>
      </c>
      <c r="K85" s="32">
        <f t="shared" si="6"/>
        <v>10</v>
      </c>
    </row>
    <row r="86" spans="1:11" ht="12.75">
      <c r="A86" s="20" t="s">
        <v>201</v>
      </c>
      <c r="B86" s="35" t="s">
        <v>202</v>
      </c>
      <c r="C86" s="27">
        <v>250</v>
      </c>
      <c r="E86" s="22">
        <f t="shared" si="5"/>
        <v>260</v>
      </c>
      <c r="G86" s="23" t="e">
        <f>I86-#REF!</f>
        <v>#REF!</v>
      </c>
      <c r="I86" s="47">
        <v>250</v>
      </c>
      <c r="J86" s="39">
        <v>250</v>
      </c>
      <c r="K86" s="32">
        <f t="shared" si="6"/>
        <v>0</v>
      </c>
    </row>
    <row r="87" spans="1:11" ht="12.75">
      <c r="A87" s="20" t="s">
        <v>203</v>
      </c>
      <c r="B87" s="35" t="s">
        <v>204</v>
      </c>
      <c r="C87" s="27">
        <v>200</v>
      </c>
      <c r="E87" s="22">
        <f t="shared" si="5"/>
        <v>180</v>
      </c>
      <c r="G87" s="23" t="e">
        <f>I87-#REF!</f>
        <v>#REF!</v>
      </c>
      <c r="I87" s="47">
        <v>200</v>
      </c>
      <c r="J87" s="39">
        <v>210</v>
      </c>
      <c r="K87" s="32">
        <f t="shared" si="6"/>
        <v>10</v>
      </c>
    </row>
    <row r="88" spans="1:11" ht="12.75">
      <c r="A88" s="20" t="s">
        <v>205</v>
      </c>
      <c r="B88" s="35" t="s">
        <v>206</v>
      </c>
      <c r="C88" s="27" t="s">
        <v>10</v>
      </c>
      <c r="E88" s="22">
        <f t="shared" si="5"/>
        <v>110</v>
      </c>
      <c r="G88" s="23" t="e">
        <f>I88-#REF!</f>
        <v>#VALUE!</v>
      </c>
      <c r="I88" s="47" t="s">
        <v>10</v>
      </c>
      <c r="J88" s="39" t="s">
        <v>10</v>
      </c>
      <c r="K88" s="32"/>
    </row>
    <row r="89" spans="1:11" ht="12.75">
      <c r="A89" s="20" t="s">
        <v>806</v>
      </c>
      <c r="B89" s="35" t="s">
        <v>887</v>
      </c>
      <c r="C89" s="27">
        <v>280</v>
      </c>
      <c r="E89" s="22"/>
      <c r="G89" s="23" t="e">
        <f>I89-#REF!</f>
        <v>#REF!</v>
      </c>
      <c r="I89" s="47">
        <v>225</v>
      </c>
      <c r="J89" s="39">
        <v>200</v>
      </c>
      <c r="K89" s="32">
        <f t="shared" si="6"/>
        <v>-25</v>
      </c>
    </row>
    <row r="90" spans="1:11" ht="12.75">
      <c r="A90" s="20" t="s">
        <v>207</v>
      </c>
      <c r="B90" s="35" t="s">
        <v>208</v>
      </c>
      <c r="C90" s="27">
        <v>245</v>
      </c>
      <c r="E90" s="22">
        <f aca="true" t="shared" si="7" ref="E90:E123">IF(COUNTIF(prev_L67_R1,A90),VLOOKUP(A90,prev_L67_R1,3,FALSE),"")</f>
        <v>255</v>
      </c>
      <c r="G90" s="23" t="e">
        <f>I90-#REF!</f>
        <v>#REF!</v>
      </c>
      <c r="I90" s="47">
        <v>250</v>
      </c>
      <c r="J90" s="39">
        <v>250</v>
      </c>
      <c r="K90" s="32">
        <f t="shared" si="6"/>
        <v>0</v>
      </c>
    </row>
    <row r="91" spans="1:11" ht="12.75">
      <c r="A91" s="52" t="s">
        <v>1044</v>
      </c>
      <c r="B91" s="59" t="s">
        <v>1045</v>
      </c>
      <c r="C91" s="27"/>
      <c r="E91" s="22"/>
      <c r="G91" s="23"/>
      <c r="I91" s="47"/>
      <c r="J91" s="39">
        <v>115</v>
      </c>
      <c r="K91" s="32"/>
    </row>
    <row r="92" spans="1:11" ht="12.75">
      <c r="A92" s="52" t="s">
        <v>1046</v>
      </c>
      <c r="B92" s="59" t="s">
        <v>1047</v>
      </c>
      <c r="C92" s="27"/>
      <c r="E92" s="22"/>
      <c r="G92" s="23"/>
      <c r="I92" s="47"/>
      <c r="J92" s="39">
        <v>140</v>
      </c>
      <c r="K92" s="32"/>
    </row>
    <row r="93" spans="1:11" ht="12.75">
      <c r="A93" s="20" t="s">
        <v>87</v>
      </c>
      <c r="B93" s="35" t="s">
        <v>888</v>
      </c>
      <c r="C93" s="27">
        <v>200</v>
      </c>
      <c r="E93" s="22">
        <f t="shared" si="7"/>
        <v>210</v>
      </c>
      <c r="G93" s="23" t="e">
        <f>I93-#REF!</f>
        <v>#REF!</v>
      </c>
      <c r="I93" s="47">
        <v>205</v>
      </c>
      <c r="J93" s="39">
        <v>230</v>
      </c>
      <c r="K93" s="32">
        <f t="shared" si="6"/>
        <v>25</v>
      </c>
    </row>
    <row r="94" spans="1:11" ht="12.75">
      <c r="A94" s="34" t="s">
        <v>889</v>
      </c>
      <c r="B94" s="35" t="s">
        <v>890</v>
      </c>
      <c r="C94" s="36" t="s">
        <v>862</v>
      </c>
      <c r="E94" s="22"/>
      <c r="G94" s="23"/>
      <c r="I94" s="47"/>
      <c r="J94" s="39">
        <v>230</v>
      </c>
      <c r="K94" s="32"/>
    </row>
    <row r="95" spans="1:11" ht="12.75">
      <c r="A95" s="20" t="s">
        <v>91</v>
      </c>
      <c r="B95" s="35" t="s">
        <v>891</v>
      </c>
      <c r="C95" s="27">
        <v>300</v>
      </c>
      <c r="E95" s="22">
        <f t="shared" si="7"/>
        <v>310</v>
      </c>
      <c r="G95" s="23" t="e">
        <f>I95-#REF!</f>
        <v>#REF!</v>
      </c>
      <c r="I95" s="47">
        <v>325</v>
      </c>
      <c r="J95" s="39">
        <v>290</v>
      </c>
      <c r="K95" s="32">
        <f t="shared" si="6"/>
        <v>-35</v>
      </c>
    </row>
    <row r="96" spans="1:11" ht="12.75">
      <c r="A96" s="20" t="s">
        <v>96</v>
      </c>
      <c r="B96" s="35" t="s">
        <v>892</v>
      </c>
      <c r="C96" s="27">
        <v>205</v>
      </c>
      <c r="E96" s="22">
        <f t="shared" si="7"/>
        <v>220</v>
      </c>
      <c r="G96" s="23" t="e">
        <f>I96-#REF!</f>
        <v>#REF!</v>
      </c>
      <c r="I96" s="47">
        <v>200</v>
      </c>
      <c r="J96" s="39">
        <v>210</v>
      </c>
      <c r="K96" s="32">
        <f t="shared" si="6"/>
        <v>10</v>
      </c>
    </row>
    <row r="97" spans="1:11" ht="12.75">
      <c r="A97" s="20" t="s">
        <v>802</v>
      </c>
      <c r="B97" s="35" t="s">
        <v>893</v>
      </c>
      <c r="C97" s="27" t="s">
        <v>95</v>
      </c>
      <c r="E97" s="22">
        <f t="shared" si="7"/>
      </c>
      <c r="G97" s="23" t="e">
        <f>I97-#REF!</f>
        <v>#VALUE!</v>
      </c>
      <c r="I97" s="47" t="s">
        <v>95</v>
      </c>
      <c r="J97" s="39" t="s">
        <v>95</v>
      </c>
      <c r="K97" s="32">
        <v>0</v>
      </c>
    </row>
    <row r="98" spans="1:11" ht="12.75">
      <c r="A98" s="20" t="s">
        <v>98</v>
      </c>
      <c r="B98" s="35" t="s">
        <v>99</v>
      </c>
      <c r="C98" s="27">
        <v>410</v>
      </c>
      <c r="E98" s="22">
        <f t="shared" si="7"/>
        <v>405</v>
      </c>
      <c r="G98" s="23" t="e">
        <f>I98-#REF!</f>
        <v>#REF!</v>
      </c>
      <c r="I98" s="47">
        <v>410</v>
      </c>
      <c r="J98" s="39">
        <v>430</v>
      </c>
      <c r="K98" s="32">
        <f t="shared" si="6"/>
        <v>20</v>
      </c>
    </row>
    <row r="99" spans="1:11" ht="12.75">
      <c r="A99" s="20" t="s">
        <v>100</v>
      </c>
      <c r="B99" s="35" t="s">
        <v>101</v>
      </c>
      <c r="C99" s="27">
        <v>300</v>
      </c>
      <c r="E99" s="22">
        <f t="shared" si="7"/>
        <v>315</v>
      </c>
      <c r="G99" s="23" t="e">
        <f>I99-#REF!</f>
        <v>#REF!</v>
      </c>
      <c r="I99" s="47">
        <v>275</v>
      </c>
      <c r="J99" s="39">
        <v>250</v>
      </c>
      <c r="K99" s="32">
        <f t="shared" si="6"/>
        <v>-25</v>
      </c>
    </row>
    <row r="100" spans="1:11" ht="12.75">
      <c r="A100" s="20" t="s">
        <v>102</v>
      </c>
      <c r="B100" s="35" t="s">
        <v>103</v>
      </c>
      <c r="C100" s="27">
        <v>290</v>
      </c>
      <c r="E100" s="22">
        <f t="shared" si="7"/>
        <v>295</v>
      </c>
      <c r="G100" s="23" t="e">
        <f>I100-#REF!</f>
        <v>#REF!</v>
      </c>
      <c r="I100" s="47">
        <v>270</v>
      </c>
      <c r="J100" s="39">
        <v>335</v>
      </c>
      <c r="K100" s="32">
        <f t="shared" si="6"/>
        <v>65</v>
      </c>
    </row>
    <row r="101" spans="1:11" ht="12.75">
      <c r="A101" s="20" t="s">
        <v>104</v>
      </c>
      <c r="B101" s="35" t="s">
        <v>105</v>
      </c>
      <c r="C101" s="27">
        <v>290</v>
      </c>
      <c r="E101" s="22">
        <f t="shared" si="7"/>
        <v>275</v>
      </c>
      <c r="G101" s="23" t="e">
        <f>I101-#REF!</f>
        <v>#REF!</v>
      </c>
      <c r="I101" s="47">
        <v>280</v>
      </c>
      <c r="J101" s="39">
        <v>240</v>
      </c>
      <c r="K101" s="32">
        <f t="shared" si="6"/>
        <v>-40</v>
      </c>
    </row>
    <row r="102" spans="1:11" ht="12.75">
      <c r="A102" s="20" t="s">
        <v>106</v>
      </c>
      <c r="B102" s="35" t="s">
        <v>107</v>
      </c>
      <c r="C102" s="27">
        <v>245</v>
      </c>
      <c r="E102" s="22">
        <f t="shared" si="7"/>
        <v>245</v>
      </c>
      <c r="G102" s="23" t="e">
        <f>I102-#REF!</f>
        <v>#REF!</v>
      </c>
      <c r="I102" s="47">
        <v>235</v>
      </c>
      <c r="J102" s="39">
        <v>255</v>
      </c>
      <c r="K102" s="32">
        <f t="shared" si="6"/>
        <v>20</v>
      </c>
    </row>
    <row r="103" spans="1:11" ht="12.75">
      <c r="A103" s="20" t="s">
        <v>108</v>
      </c>
      <c r="B103" s="35" t="s">
        <v>894</v>
      </c>
      <c r="C103" s="27">
        <v>220</v>
      </c>
      <c r="E103" s="22">
        <f t="shared" si="7"/>
        <v>215</v>
      </c>
      <c r="G103" s="23" t="e">
        <f>I103-#REF!</f>
        <v>#REF!</v>
      </c>
      <c r="I103" s="47">
        <v>255</v>
      </c>
      <c r="J103" s="39">
        <v>250</v>
      </c>
      <c r="K103" s="32">
        <f t="shared" si="6"/>
        <v>-5</v>
      </c>
    </row>
    <row r="104" spans="1:11" ht="12.75">
      <c r="A104" s="20" t="s">
        <v>110</v>
      </c>
      <c r="B104" s="35" t="s">
        <v>111</v>
      </c>
      <c r="C104" s="27">
        <v>240</v>
      </c>
      <c r="E104" s="22">
        <f t="shared" si="7"/>
        <v>250</v>
      </c>
      <c r="G104" s="23" t="e">
        <f>I104-#REF!</f>
        <v>#REF!</v>
      </c>
      <c r="I104" s="47">
        <v>275</v>
      </c>
      <c r="J104" s="39">
        <v>290</v>
      </c>
      <c r="K104" s="32">
        <f t="shared" si="6"/>
        <v>15</v>
      </c>
    </row>
    <row r="105" spans="1:11" ht="12.75">
      <c r="A105" s="20" t="s">
        <v>112</v>
      </c>
      <c r="B105" s="35" t="s">
        <v>113</v>
      </c>
      <c r="C105" s="27">
        <v>235</v>
      </c>
      <c r="E105" s="22">
        <f t="shared" si="7"/>
        <v>235</v>
      </c>
      <c r="G105" s="23" t="e">
        <f>I105-#REF!</f>
        <v>#REF!</v>
      </c>
      <c r="I105" s="47">
        <v>250</v>
      </c>
      <c r="J105" s="39">
        <v>230</v>
      </c>
      <c r="K105" s="32">
        <f t="shared" si="6"/>
        <v>-20</v>
      </c>
    </row>
    <row r="106" spans="1:11" ht="12.75">
      <c r="A106" s="20" t="s">
        <v>114</v>
      </c>
      <c r="B106" s="35" t="s">
        <v>41</v>
      </c>
      <c r="C106" s="27">
        <v>225</v>
      </c>
      <c r="E106" s="22">
        <f t="shared" si="7"/>
        <v>210</v>
      </c>
      <c r="G106" s="23" t="e">
        <f>I106-#REF!</f>
        <v>#REF!</v>
      </c>
      <c r="I106" s="47">
        <v>210</v>
      </c>
      <c r="J106" s="39">
        <v>160</v>
      </c>
      <c r="K106" s="32">
        <f t="shared" si="6"/>
        <v>-50</v>
      </c>
    </row>
    <row r="107" spans="1:11" ht="12.75">
      <c r="A107" s="20" t="s">
        <v>115</v>
      </c>
      <c r="B107" s="35" t="s">
        <v>116</v>
      </c>
      <c r="C107" s="27">
        <v>260</v>
      </c>
      <c r="E107" s="22">
        <f t="shared" si="7"/>
        <v>275</v>
      </c>
      <c r="G107" s="23" t="e">
        <f>I107-#REF!</f>
        <v>#REF!</v>
      </c>
      <c r="I107" s="47">
        <v>225</v>
      </c>
      <c r="J107" s="39">
        <v>180</v>
      </c>
      <c r="K107" s="32">
        <f t="shared" si="6"/>
        <v>-45</v>
      </c>
    </row>
    <row r="108" spans="1:11" ht="12.75">
      <c r="A108" s="20" t="s">
        <v>117</v>
      </c>
      <c r="B108" s="35" t="s">
        <v>45</v>
      </c>
      <c r="C108" s="27">
        <v>205</v>
      </c>
      <c r="E108" s="22">
        <f t="shared" si="7"/>
        <v>200</v>
      </c>
      <c r="G108" s="23" t="e">
        <f>I108-#REF!</f>
        <v>#REF!</v>
      </c>
      <c r="I108" s="47">
        <v>205</v>
      </c>
      <c r="J108" s="39">
        <v>160</v>
      </c>
      <c r="K108" s="32">
        <f t="shared" si="6"/>
        <v>-45</v>
      </c>
    </row>
    <row r="109" spans="1:11" ht="12.75">
      <c r="A109" s="20" t="s">
        <v>118</v>
      </c>
      <c r="B109" s="35" t="s">
        <v>119</v>
      </c>
      <c r="C109" s="27">
        <v>245</v>
      </c>
      <c r="E109" s="22">
        <f t="shared" si="7"/>
        <v>240</v>
      </c>
      <c r="G109" s="23" t="e">
        <f>I109-#REF!</f>
        <v>#REF!</v>
      </c>
      <c r="I109" s="47">
        <v>220</v>
      </c>
      <c r="J109" s="39">
        <v>200</v>
      </c>
      <c r="K109" s="32">
        <f t="shared" si="6"/>
        <v>-20</v>
      </c>
    </row>
    <row r="110" spans="1:11" ht="12.75">
      <c r="A110" s="20" t="s">
        <v>120</v>
      </c>
      <c r="B110" s="35" t="s">
        <v>41</v>
      </c>
      <c r="C110" s="27">
        <v>250</v>
      </c>
      <c r="E110" s="22">
        <f t="shared" si="7"/>
        <v>255</v>
      </c>
      <c r="G110" s="23" t="e">
        <f>I110-#REF!</f>
        <v>#REF!</v>
      </c>
      <c r="I110" s="47">
        <v>215</v>
      </c>
      <c r="J110" s="39">
        <v>225</v>
      </c>
      <c r="K110" s="32">
        <f t="shared" si="6"/>
        <v>10</v>
      </c>
    </row>
    <row r="111" spans="1:11" ht="12.75">
      <c r="A111" s="20" t="s">
        <v>121</v>
      </c>
      <c r="B111" s="35" t="s">
        <v>122</v>
      </c>
      <c r="C111" s="27">
        <v>300</v>
      </c>
      <c r="E111" s="22">
        <f t="shared" si="7"/>
        <v>300</v>
      </c>
      <c r="G111" s="23" t="e">
        <f>I111-#REF!</f>
        <v>#REF!</v>
      </c>
      <c r="I111" s="47">
        <v>305</v>
      </c>
      <c r="J111" s="39">
        <v>315</v>
      </c>
      <c r="K111" s="32">
        <f t="shared" si="6"/>
        <v>10</v>
      </c>
    </row>
    <row r="112" spans="1:11" ht="12.75">
      <c r="A112" s="20" t="s">
        <v>123</v>
      </c>
      <c r="B112" s="35" t="s">
        <v>37</v>
      </c>
      <c r="C112" s="27">
        <v>250</v>
      </c>
      <c r="E112" s="22">
        <f t="shared" si="7"/>
        <v>260</v>
      </c>
      <c r="G112" s="23" t="e">
        <f>I112-#REF!</f>
        <v>#REF!</v>
      </c>
      <c r="I112" s="47">
        <v>275</v>
      </c>
      <c r="J112" s="39">
        <v>240</v>
      </c>
      <c r="K112" s="32">
        <f t="shared" si="6"/>
        <v>-35</v>
      </c>
    </row>
    <row r="113" spans="1:11" ht="12.75">
      <c r="A113" s="20" t="s">
        <v>124</v>
      </c>
      <c r="B113" s="35" t="s">
        <v>125</v>
      </c>
      <c r="C113" s="27">
        <v>205</v>
      </c>
      <c r="E113" s="22">
        <f t="shared" si="7"/>
        <v>205</v>
      </c>
      <c r="G113" s="23" t="e">
        <f>I113-#REF!</f>
        <v>#REF!</v>
      </c>
      <c r="I113" s="47">
        <v>210</v>
      </c>
      <c r="J113" s="39">
        <v>215</v>
      </c>
      <c r="K113" s="32">
        <f t="shared" si="6"/>
        <v>5</v>
      </c>
    </row>
    <row r="114" spans="1:11" ht="12.75">
      <c r="A114" s="20" t="s">
        <v>126</v>
      </c>
      <c r="B114" s="35" t="s">
        <v>127</v>
      </c>
      <c r="C114" s="27">
        <v>315</v>
      </c>
      <c r="E114" s="22">
        <f t="shared" si="7"/>
        <v>345</v>
      </c>
      <c r="G114" s="23" t="e">
        <f>I114-#REF!</f>
        <v>#REF!</v>
      </c>
      <c r="I114" s="47">
        <v>305</v>
      </c>
      <c r="J114" s="39">
        <v>290</v>
      </c>
      <c r="K114" s="32">
        <f t="shared" si="6"/>
        <v>-15</v>
      </c>
    </row>
    <row r="115" spans="1:11" s="2" customFormat="1" ht="12.75">
      <c r="A115" s="20" t="s">
        <v>128</v>
      </c>
      <c r="B115" s="35" t="s">
        <v>129</v>
      </c>
      <c r="C115" s="27">
        <v>280</v>
      </c>
      <c r="D115" s="1"/>
      <c r="E115" s="22">
        <f t="shared" si="7"/>
        <v>285</v>
      </c>
      <c r="F115" s="1"/>
      <c r="G115" s="23" t="e">
        <f>I115-#REF!</f>
        <v>#REF!</v>
      </c>
      <c r="H115" s="1"/>
      <c r="I115" s="47">
        <v>270</v>
      </c>
      <c r="J115" s="39">
        <v>265</v>
      </c>
      <c r="K115" s="32">
        <f t="shared" si="6"/>
        <v>-5</v>
      </c>
    </row>
    <row r="116" spans="1:11" ht="12.75">
      <c r="A116" s="20" t="s">
        <v>130</v>
      </c>
      <c r="B116" s="35" t="s">
        <v>131</v>
      </c>
      <c r="C116" s="27">
        <v>250</v>
      </c>
      <c r="E116" s="22">
        <f t="shared" si="7"/>
        <v>205</v>
      </c>
      <c r="G116" s="23" t="e">
        <f>I116-#REF!</f>
        <v>#REF!</v>
      </c>
      <c r="I116" s="47">
        <v>245</v>
      </c>
      <c r="J116" s="39">
        <v>250</v>
      </c>
      <c r="K116" s="32">
        <f t="shared" si="6"/>
        <v>5</v>
      </c>
    </row>
    <row r="117" spans="1:11" ht="12.75">
      <c r="A117" s="20" t="s">
        <v>132</v>
      </c>
      <c r="B117" s="35" t="s">
        <v>895</v>
      </c>
      <c r="C117" s="27">
        <v>310</v>
      </c>
      <c r="E117" s="22">
        <f t="shared" si="7"/>
        <v>335</v>
      </c>
      <c r="G117" s="23" t="e">
        <f>I117-#REF!</f>
        <v>#REF!</v>
      </c>
      <c r="I117" s="47">
        <v>300</v>
      </c>
      <c r="J117" s="39">
        <v>295</v>
      </c>
      <c r="K117" s="32">
        <f t="shared" si="6"/>
        <v>-5</v>
      </c>
    </row>
    <row r="118" spans="1:11" ht="12.75">
      <c r="A118" s="20" t="s">
        <v>136</v>
      </c>
      <c r="B118" s="35" t="s">
        <v>896</v>
      </c>
      <c r="C118" s="27" t="s">
        <v>95</v>
      </c>
      <c r="E118" s="22" t="str">
        <f t="shared" si="7"/>
        <v>700+</v>
      </c>
      <c r="G118" s="23" t="e">
        <f>I118-#REF!</f>
        <v>#VALUE!</v>
      </c>
      <c r="I118" s="47" t="s">
        <v>95</v>
      </c>
      <c r="J118" s="39" t="s">
        <v>95</v>
      </c>
      <c r="K118" s="32">
        <v>0</v>
      </c>
    </row>
    <row r="119" spans="1:11" ht="12.75">
      <c r="A119" s="20" t="s">
        <v>803</v>
      </c>
      <c r="B119" s="35" t="s">
        <v>897</v>
      </c>
      <c r="C119" s="27" t="s">
        <v>95</v>
      </c>
      <c r="E119" s="22">
        <f t="shared" si="7"/>
      </c>
      <c r="G119" s="23" t="e">
        <f>I119-#REF!</f>
        <v>#VALUE!</v>
      </c>
      <c r="I119" s="47" t="s">
        <v>95</v>
      </c>
      <c r="J119" s="39" t="s">
        <v>95</v>
      </c>
      <c r="K119" s="32">
        <v>0</v>
      </c>
    </row>
    <row r="120" spans="1:11" ht="12.75">
      <c r="A120" s="20" t="s">
        <v>804</v>
      </c>
      <c r="B120" s="35" t="s">
        <v>898</v>
      </c>
      <c r="C120" s="27" t="s">
        <v>95</v>
      </c>
      <c r="E120" s="22">
        <f t="shared" si="7"/>
      </c>
      <c r="G120" s="23" t="e">
        <f>I120-#REF!</f>
        <v>#VALUE!</v>
      </c>
      <c r="I120" s="47" t="s">
        <v>95</v>
      </c>
      <c r="J120" s="39" t="s">
        <v>95</v>
      </c>
      <c r="K120" s="32">
        <v>0</v>
      </c>
    </row>
    <row r="121" spans="1:11" ht="12.75">
      <c r="A121" s="20" t="s">
        <v>138</v>
      </c>
      <c r="B121" s="35" t="s">
        <v>139</v>
      </c>
      <c r="C121" s="27">
        <v>215</v>
      </c>
      <c r="E121" s="22">
        <f t="shared" si="7"/>
        <v>230</v>
      </c>
      <c r="G121" s="23" t="e">
        <f>I121-#REF!</f>
        <v>#REF!</v>
      </c>
      <c r="I121" s="47">
        <v>210</v>
      </c>
      <c r="J121" s="39">
        <v>215</v>
      </c>
      <c r="K121" s="32">
        <f t="shared" si="6"/>
        <v>5</v>
      </c>
    </row>
    <row r="122" spans="1:11" ht="12.75">
      <c r="A122" s="20" t="s">
        <v>142</v>
      </c>
      <c r="B122" s="35" t="s">
        <v>143</v>
      </c>
      <c r="C122" s="27">
        <v>205</v>
      </c>
      <c r="E122" s="22">
        <f t="shared" si="7"/>
        <v>220</v>
      </c>
      <c r="G122" s="23" t="e">
        <f>I122-#REF!</f>
        <v>#REF!</v>
      </c>
      <c r="I122" s="47">
        <v>205</v>
      </c>
      <c r="J122" s="39">
        <v>200</v>
      </c>
      <c r="K122" s="32">
        <f t="shared" si="6"/>
        <v>-5</v>
      </c>
    </row>
    <row r="123" spans="1:11" ht="12.75">
      <c r="A123" s="20" t="s">
        <v>144</v>
      </c>
      <c r="B123" s="35" t="s">
        <v>23</v>
      </c>
      <c r="C123" s="27">
        <v>220</v>
      </c>
      <c r="E123" s="22">
        <f t="shared" si="7"/>
        <v>240</v>
      </c>
      <c r="G123" s="23" t="e">
        <f>I123-#REF!</f>
        <v>#REF!</v>
      </c>
      <c r="I123" s="47">
        <v>220</v>
      </c>
      <c r="J123" s="39">
        <v>200</v>
      </c>
      <c r="K123" s="32">
        <f t="shared" si="6"/>
        <v>-20</v>
      </c>
    </row>
    <row r="124" spans="1:11" ht="12.75">
      <c r="A124" s="20" t="s">
        <v>145</v>
      </c>
      <c r="B124" s="35" t="s">
        <v>146</v>
      </c>
      <c r="C124" s="27">
        <v>260</v>
      </c>
      <c r="E124" s="22"/>
      <c r="G124" s="23" t="e">
        <f>I124-#REF!</f>
        <v>#REF!</v>
      </c>
      <c r="I124" s="47">
        <v>250</v>
      </c>
      <c r="J124" s="39">
        <v>210</v>
      </c>
      <c r="K124" s="32">
        <f t="shared" si="6"/>
        <v>-40</v>
      </c>
    </row>
    <row r="125" spans="1:11" s="2" customFormat="1" ht="12.75">
      <c r="A125" s="20" t="s">
        <v>805</v>
      </c>
      <c r="B125" s="35" t="s">
        <v>135</v>
      </c>
      <c r="C125" s="27">
        <v>225</v>
      </c>
      <c r="D125" s="1"/>
      <c r="E125" s="22">
        <f aca="true" t="shared" si="8" ref="E125:E136">IF(COUNTIF(prev_L67_R1,A125),VLOOKUP(A125,prev_L67_R1,3,FALSE),"")</f>
      </c>
      <c r="F125" s="1"/>
      <c r="G125" s="23" t="e">
        <f>I125-#REF!</f>
        <v>#REF!</v>
      </c>
      <c r="H125" s="1"/>
      <c r="I125" s="47">
        <v>200</v>
      </c>
      <c r="J125" s="39">
        <v>200</v>
      </c>
      <c r="K125" s="32">
        <f t="shared" si="6"/>
        <v>0</v>
      </c>
    </row>
    <row r="126" spans="1:11" ht="12.75">
      <c r="A126" s="20" t="s">
        <v>210</v>
      </c>
      <c r="B126" s="35" t="s">
        <v>23</v>
      </c>
      <c r="C126" s="27">
        <v>120</v>
      </c>
      <c r="E126" s="22">
        <f t="shared" si="8"/>
        <v>130</v>
      </c>
      <c r="G126" s="23" t="e">
        <f>I126-#REF!</f>
        <v>#REF!</v>
      </c>
      <c r="I126" s="47">
        <v>130</v>
      </c>
      <c r="J126" s="39">
        <v>105</v>
      </c>
      <c r="K126" s="32">
        <f t="shared" si="6"/>
        <v>-25</v>
      </c>
    </row>
    <row r="127" spans="1:11" ht="12.75">
      <c r="A127" s="20" t="s">
        <v>211</v>
      </c>
      <c r="B127" s="35" t="s">
        <v>212</v>
      </c>
      <c r="C127" s="27">
        <v>120</v>
      </c>
      <c r="E127" s="22">
        <f t="shared" si="8"/>
        <v>280</v>
      </c>
      <c r="G127" s="23" t="e">
        <f>I127-#REF!</f>
        <v>#REF!</v>
      </c>
      <c r="I127" s="47">
        <v>115</v>
      </c>
      <c r="J127" s="39">
        <v>180</v>
      </c>
      <c r="K127" s="32">
        <f t="shared" si="6"/>
        <v>65</v>
      </c>
    </row>
    <row r="128" spans="1:11" ht="12.75">
      <c r="A128" s="20" t="s">
        <v>213</v>
      </c>
      <c r="B128" s="35" t="s">
        <v>214</v>
      </c>
      <c r="C128" s="27">
        <v>140</v>
      </c>
      <c r="E128" s="22">
        <f t="shared" si="8"/>
        <v>105</v>
      </c>
      <c r="G128" s="23" t="e">
        <f>I128-#REF!</f>
        <v>#REF!</v>
      </c>
      <c r="I128" s="47">
        <v>140</v>
      </c>
      <c r="J128" s="39">
        <v>120</v>
      </c>
      <c r="K128" s="32">
        <f t="shared" si="6"/>
        <v>-20</v>
      </c>
    </row>
    <row r="129" spans="1:11" ht="12.75">
      <c r="A129" s="20" t="s">
        <v>215</v>
      </c>
      <c r="B129" s="35" t="s">
        <v>216</v>
      </c>
      <c r="C129" s="27">
        <v>135</v>
      </c>
      <c r="E129" s="22">
        <f t="shared" si="8"/>
        <v>135</v>
      </c>
      <c r="G129" s="23" t="e">
        <f>I129-#REF!</f>
        <v>#REF!</v>
      </c>
      <c r="I129" s="47">
        <v>105</v>
      </c>
      <c r="J129" s="39" t="s">
        <v>10</v>
      </c>
      <c r="K129" s="32"/>
    </row>
    <row r="130" spans="1:11" ht="12.75">
      <c r="A130" s="20" t="s">
        <v>217</v>
      </c>
      <c r="B130" s="35" t="s">
        <v>139</v>
      </c>
      <c r="C130" s="27" t="s">
        <v>10</v>
      </c>
      <c r="E130" s="22">
        <f t="shared" si="8"/>
        <v>125</v>
      </c>
      <c r="G130" s="23" t="e">
        <f>I130-#REF!</f>
        <v>#REF!</v>
      </c>
      <c r="I130" s="47">
        <v>115</v>
      </c>
      <c r="J130" s="39">
        <v>110</v>
      </c>
      <c r="K130" s="32">
        <f aca="true" t="shared" si="9" ref="K130:K188">+J130-I130</f>
        <v>-5</v>
      </c>
    </row>
    <row r="131" spans="1:11" ht="12.75">
      <c r="A131" s="20" t="s">
        <v>218</v>
      </c>
      <c r="B131" s="35" t="s">
        <v>212</v>
      </c>
      <c r="C131" s="27">
        <v>135</v>
      </c>
      <c r="E131" s="22">
        <f t="shared" si="8"/>
        <v>115</v>
      </c>
      <c r="G131" s="23" t="e">
        <f>I131-#REF!</f>
        <v>#REF!</v>
      </c>
      <c r="I131" s="47">
        <v>110</v>
      </c>
      <c r="J131" s="39">
        <v>150</v>
      </c>
      <c r="K131" s="32">
        <f t="shared" si="9"/>
        <v>40</v>
      </c>
    </row>
    <row r="132" spans="1:11" ht="12.75">
      <c r="A132" s="20" t="s">
        <v>219</v>
      </c>
      <c r="B132" s="35" t="s">
        <v>214</v>
      </c>
      <c r="C132" s="27">
        <v>110</v>
      </c>
      <c r="E132" s="22">
        <f t="shared" si="8"/>
        <v>105</v>
      </c>
      <c r="G132" s="23" t="e">
        <f>I132-#REF!</f>
        <v>#VALUE!</v>
      </c>
      <c r="I132" s="47" t="s">
        <v>10</v>
      </c>
      <c r="J132" s="39">
        <v>100</v>
      </c>
      <c r="K132" s="32"/>
    </row>
    <row r="133" spans="1:11" ht="12.75">
      <c r="A133" s="20" t="s">
        <v>220</v>
      </c>
      <c r="B133" s="35" t="s">
        <v>221</v>
      </c>
      <c r="C133" s="27">
        <v>105</v>
      </c>
      <c r="E133" s="22" t="str">
        <f t="shared" si="8"/>
        <v>AQA</v>
      </c>
      <c r="G133" s="23" t="e">
        <f>I133-#REF!</f>
        <v>#VALUE!</v>
      </c>
      <c r="I133" s="47" t="s">
        <v>10</v>
      </c>
      <c r="J133" s="39">
        <v>115</v>
      </c>
      <c r="K133" s="32"/>
    </row>
    <row r="134" spans="1:11" ht="12.75">
      <c r="A134" s="20" t="s">
        <v>222</v>
      </c>
      <c r="B134" s="35" t="s">
        <v>223</v>
      </c>
      <c r="C134" s="27">
        <v>120</v>
      </c>
      <c r="E134" s="22" t="str">
        <f t="shared" si="8"/>
        <v>AQA</v>
      </c>
      <c r="G134" s="23" t="e">
        <f>I134-#REF!</f>
        <v>#VALUE!</v>
      </c>
      <c r="I134" s="47" t="s">
        <v>10</v>
      </c>
      <c r="J134" s="39" t="s">
        <v>10</v>
      </c>
      <c r="K134" s="32"/>
    </row>
    <row r="135" spans="1:11" ht="12.75">
      <c r="A135" s="20" t="s">
        <v>224</v>
      </c>
      <c r="B135" s="35" t="s">
        <v>225</v>
      </c>
      <c r="C135" s="27" t="s">
        <v>10</v>
      </c>
      <c r="E135" s="22" t="str">
        <f t="shared" si="8"/>
        <v>AQA</v>
      </c>
      <c r="G135" s="23" t="e">
        <f>I135-#REF!</f>
        <v>#VALUE!</v>
      </c>
      <c r="I135" s="47" t="s">
        <v>10</v>
      </c>
      <c r="J135" s="39" t="s">
        <v>10</v>
      </c>
      <c r="K135" s="32"/>
    </row>
    <row r="136" spans="1:11" ht="12.75">
      <c r="A136" s="20" t="s">
        <v>226</v>
      </c>
      <c r="B136" s="35" t="s">
        <v>807</v>
      </c>
      <c r="C136" s="27" t="s">
        <v>10</v>
      </c>
      <c r="E136" s="22">
        <f t="shared" si="8"/>
        <v>100</v>
      </c>
      <c r="G136" s="23" t="e">
        <f>I136-#REF!</f>
        <v>#REF!</v>
      </c>
      <c r="I136" s="47">
        <v>125</v>
      </c>
      <c r="J136" s="39" t="s">
        <v>10</v>
      </c>
      <c r="K136" s="32"/>
    </row>
    <row r="137" spans="1:11" ht="12.75">
      <c r="A137" s="20" t="s">
        <v>409</v>
      </c>
      <c r="B137" s="35" t="s">
        <v>25</v>
      </c>
      <c r="C137" s="27">
        <v>205</v>
      </c>
      <c r="E137" s="22">
        <f aca="true" t="shared" si="10" ref="E137:E146">IF(COUNTIF(prev_L67_R1,A137),VLOOKUP(A137,prev_L67_R1,3,FALSE),"")</f>
        <v>280</v>
      </c>
      <c r="G137" s="23" t="e">
        <f>I137-#REF!</f>
        <v>#REF!</v>
      </c>
      <c r="I137" s="47">
        <v>215</v>
      </c>
      <c r="J137" s="39">
        <v>289</v>
      </c>
      <c r="K137" s="32">
        <f t="shared" si="9"/>
        <v>74</v>
      </c>
    </row>
    <row r="138" spans="1:11" ht="12.75">
      <c r="A138" s="20" t="s">
        <v>818</v>
      </c>
      <c r="B138" s="35" t="s">
        <v>206</v>
      </c>
      <c r="C138" s="27">
        <v>190</v>
      </c>
      <c r="E138" s="22">
        <f t="shared" si="10"/>
      </c>
      <c r="G138" s="23" t="e">
        <f>I138-#REF!</f>
        <v>#REF!</v>
      </c>
      <c r="I138" s="47">
        <v>210</v>
      </c>
      <c r="J138" s="39" t="s">
        <v>1016</v>
      </c>
      <c r="K138" s="32">
        <f>200-210</f>
        <v>-10</v>
      </c>
    </row>
    <row r="139" spans="1:11" ht="12.75">
      <c r="A139" s="20" t="s">
        <v>410</v>
      </c>
      <c r="B139" s="35" t="s">
        <v>157</v>
      </c>
      <c r="C139" s="27" t="s">
        <v>819</v>
      </c>
      <c r="E139" s="22">
        <f t="shared" si="10"/>
        <v>315</v>
      </c>
      <c r="G139" s="23" t="e">
        <f>I139-#REF!</f>
        <v>#VALUE!</v>
      </c>
      <c r="I139" s="47" t="s">
        <v>1128</v>
      </c>
      <c r="J139" s="39">
        <v>365</v>
      </c>
      <c r="K139" s="32">
        <f>365-345</f>
        <v>20</v>
      </c>
    </row>
    <row r="140" spans="1:11" ht="12.75">
      <c r="A140" s="20" t="s">
        <v>411</v>
      </c>
      <c r="B140" s="35" t="s">
        <v>900</v>
      </c>
      <c r="C140" s="27">
        <v>175</v>
      </c>
      <c r="E140" s="22">
        <f t="shared" si="10"/>
        <v>105</v>
      </c>
      <c r="G140" s="23" t="e">
        <f>I140-#REF!</f>
        <v>#REF!</v>
      </c>
      <c r="I140" s="47">
        <v>145</v>
      </c>
      <c r="J140" s="39">
        <v>105</v>
      </c>
      <c r="K140" s="32">
        <f t="shared" si="9"/>
        <v>-40</v>
      </c>
    </row>
    <row r="141" spans="1:11" ht="12.75">
      <c r="A141" s="20" t="s">
        <v>413</v>
      </c>
      <c r="B141" s="35" t="s">
        <v>414</v>
      </c>
      <c r="C141" s="27">
        <v>190</v>
      </c>
      <c r="E141" s="22">
        <f t="shared" si="10"/>
        <v>185</v>
      </c>
      <c r="G141" s="23" t="e">
        <f>I141-#REF!</f>
        <v>#REF!</v>
      </c>
      <c r="I141" s="47">
        <v>165</v>
      </c>
      <c r="J141" s="39" t="s">
        <v>10</v>
      </c>
      <c r="K141" s="32"/>
    </row>
    <row r="142" spans="1:11" ht="12.75">
      <c r="A142" s="20" t="s">
        <v>415</v>
      </c>
      <c r="B142" s="35" t="s">
        <v>416</v>
      </c>
      <c r="C142" s="27">
        <v>210</v>
      </c>
      <c r="E142" s="22">
        <f t="shared" si="10"/>
        <v>150</v>
      </c>
      <c r="G142" s="23" t="e">
        <f>I142-#REF!</f>
        <v>#REF!</v>
      </c>
      <c r="I142" s="47">
        <v>285</v>
      </c>
      <c r="J142" s="39">
        <v>225</v>
      </c>
      <c r="K142" s="32">
        <f t="shared" si="9"/>
        <v>-60</v>
      </c>
    </row>
    <row r="143" spans="1:11" ht="12.75">
      <c r="A143" s="20" t="s">
        <v>417</v>
      </c>
      <c r="B143" s="35" t="s">
        <v>418</v>
      </c>
      <c r="C143" s="27">
        <v>180</v>
      </c>
      <c r="E143" s="22" t="str">
        <f t="shared" si="10"/>
        <v>265*</v>
      </c>
      <c r="G143" s="23" t="e">
        <f>I143-#REF!</f>
        <v>#VALUE!</v>
      </c>
      <c r="I143" s="47" t="s">
        <v>10</v>
      </c>
      <c r="J143" s="39" t="s">
        <v>10</v>
      </c>
      <c r="K143" s="32"/>
    </row>
    <row r="144" spans="1:11" ht="12.75">
      <c r="A144" s="20" t="s">
        <v>420</v>
      </c>
      <c r="B144" s="35" t="s">
        <v>421</v>
      </c>
      <c r="C144" s="27">
        <v>150</v>
      </c>
      <c r="E144" s="22">
        <f t="shared" si="10"/>
        <v>260</v>
      </c>
      <c r="G144" s="23" t="e">
        <f>I144-#REF!</f>
        <v>#REF!</v>
      </c>
      <c r="I144" s="47">
        <v>150</v>
      </c>
      <c r="J144" s="39">
        <v>140</v>
      </c>
      <c r="K144" s="32">
        <f t="shared" si="9"/>
        <v>-10</v>
      </c>
    </row>
    <row r="145" spans="1:11" ht="12.75">
      <c r="A145" s="20" t="s">
        <v>422</v>
      </c>
      <c r="B145" s="35" t="s">
        <v>423</v>
      </c>
      <c r="C145" s="27">
        <v>175</v>
      </c>
      <c r="E145" s="22">
        <f t="shared" si="10"/>
        <v>175</v>
      </c>
      <c r="G145" s="23" t="e">
        <f>I145-#REF!</f>
        <v>#REF!</v>
      </c>
      <c r="I145" s="47">
        <v>150</v>
      </c>
      <c r="J145" s="39">
        <v>100</v>
      </c>
      <c r="K145" s="32">
        <f t="shared" si="9"/>
        <v>-50</v>
      </c>
    </row>
    <row r="146" spans="1:11" ht="12.75">
      <c r="A146" s="20" t="s">
        <v>424</v>
      </c>
      <c r="B146" s="35" t="s">
        <v>425</v>
      </c>
      <c r="C146" s="27">
        <v>120</v>
      </c>
      <c r="E146" s="22">
        <f t="shared" si="10"/>
        <v>130</v>
      </c>
      <c r="G146" s="23" t="e">
        <f>I146-#REF!</f>
        <v>#REF!</v>
      </c>
      <c r="I146" s="47">
        <v>150</v>
      </c>
      <c r="J146" s="39" t="s">
        <v>10</v>
      </c>
      <c r="K146" s="32"/>
    </row>
    <row r="147" spans="1:11" ht="12.75">
      <c r="A147" s="20" t="s">
        <v>426</v>
      </c>
      <c r="B147" s="35" t="s">
        <v>427</v>
      </c>
      <c r="C147" s="27">
        <v>200</v>
      </c>
      <c r="E147" s="22"/>
      <c r="G147" s="23" t="e">
        <f>I147-#REF!</f>
        <v>#REF!</v>
      </c>
      <c r="I147" s="47">
        <v>210</v>
      </c>
      <c r="J147" s="39">
        <v>240</v>
      </c>
      <c r="K147" s="32">
        <f t="shared" si="9"/>
        <v>30</v>
      </c>
    </row>
    <row r="148" spans="1:11" ht="12.75">
      <c r="A148" s="20" t="s">
        <v>428</v>
      </c>
      <c r="B148" s="35" t="s">
        <v>429</v>
      </c>
      <c r="C148" s="27" t="s">
        <v>419</v>
      </c>
      <c r="E148" s="22">
        <f aca="true" t="shared" si="11" ref="E148:E156">IF(COUNTIF(prev_L67_R1,A148),VLOOKUP(A148,prev_L67_R1,3,FALSE),"")</f>
        <v>335</v>
      </c>
      <c r="G148" s="23" t="e">
        <f>I148-#REF!</f>
        <v>#REF!</v>
      </c>
      <c r="I148" s="47">
        <v>220</v>
      </c>
      <c r="J148" s="39">
        <v>220</v>
      </c>
      <c r="K148" s="32">
        <f t="shared" si="9"/>
        <v>0</v>
      </c>
    </row>
    <row r="149" spans="1:11" ht="12.75">
      <c r="A149" s="20" t="s">
        <v>430</v>
      </c>
      <c r="B149" s="35" t="s">
        <v>901</v>
      </c>
      <c r="C149" s="27">
        <v>310</v>
      </c>
      <c r="E149" s="22" t="str">
        <f t="shared" si="11"/>
        <v>320*</v>
      </c>
      <c r="G149" s="23" t="e">
        <f>I149-#REF!</f>
        <v>#REF!</v>
      </c>
      <c r="I149" s="47">
        <v>265</v>
      </c>
      <c r="J149" s="39">
        <v>305</v>
      </c>
      <c r="K149" s="32">
        <f t="shared" si="9"/>
        <v>40</v>
      </c>
    </row>
    <row r="150" spans="1:11" ht="12.75">
      <c r="A150" s="20" t="s">
        <v>433</v>
      </c>
      <c r="B150" s="35" t="s">
        <v>434</v>
      </c>
      <c r="C150" s="27">
        <v>305</v>
      </c>
      <c r="E150" s="22" t="str">
        <f t="shared" si="11"/>
        <v>325*</v>
      </c>
      <c r="G150" s="23" t="e">
        <f>I150-#REF!</f>
        <v>#REF!</v>
      </c>
      <c r="I150" s="47">
        <v>293</v>
      </c>
      <c r="J150" s="39">
        <v>275</v>
      </c>
      <c r="K150" s="32">
        <f t="shared" si="9"/>
        <v>-18</v>
      </c>
    </row>
    <row r="151" spans="1:11" ht="12.75">
      <c r="A151" s="20" t="s">
        <v>436</v>
      </c>
      <c r="B151" s="35" t="s">
        <v>437</v>
      </c>
      <c r="C151" s="27" t="s">
        <v>435</v>
      </c>
      <c r="E151" s="22" t="str">
        <f t="shared" si="11"/>
        <v>320*</v>
      </c>
      <c r="G151" s="23" t="e">
        <f>I151-#REF!</f>
        <v>#REF!</v>
      </c>
      <c r="I151" s="47">
        <v>315</v>
      </c>
      <c r="J151" s="39">
        <v>325</v>
      </c>
      <c r="K151" s="32">
        <f t="shared" si="9"/>
        <v>10</v>
      </c>
    </row>
    <row r="152" spans="1:11" ht="12.75">
      <c r="A152" s="20" t="s">
        <v>438</v>
      </c>
      <c r="B152" s="35" t="s">
        <v>439</v>
      </c>
      <c r="C152" s="27">
        <v>340</v>
      </c>
      <c r="E152" s="22" t="str">
        <f t="shared" si="11"/>
        <v>365*</v>
      </c>
      <c r="G152" s="23" t="e">
        <f>I152-#REF!</f>
        <v>#REF!</v>
      </c>
      <c r="I152" s="47">
        <v>355</v>
      </c>
      <c r="J152" s="39" t="s">
        <v>8</v>
      </c>
      <c r="K152" s="32"/>
    </row>
    <row r="153" spans="1:11" ht="12.75">
      <c r="A153" s="20" t="s">
        <v>820</v>
      </c>
      <c r="B153" s="35" t="s">
        <v>902</v>
      </c>
      <c r="C153" s="27">
        <v>385</v>
      </c>
      <c r="E153" s="22">
        <f t="shared" si="11"/>
      </c>
      <c r="G153" s="23" t="e">
        <f>I153-#REF!</f>
        <v>#REF!</v>
      </c>
      <c r="I153" s="47">
        <v>365</v>
      </c>
      <c r="J153" s="39">
        <v>300</v>
      </c>
      <c r="K153" s="32">
        <f t="shared" si="9"/>
        <v>-65</v>
      </c>
    </row>
    <row r="154" spans="1:11" ht="12.75">
      <c r="A154" s="20" t="s">
        <v>440</v>
      </c>
      <c r="B154" s="35" t="s">
        <v>441</v>
      </c>
      <c r="C154" s="27">
        <v>270</v>
      </c>
      <c r="E154" s="22">
        <f t="shared" si="11"/>
        <v>165</v>
      </c>
      <c r="G154" s="23" t="e">
        <f>I154-#REF!</f>
        <v>#REF!</v>
      </c>
      <c r="I154" s="47">
        <v>320</v>
      </c>
      <c r="J154" s="39">
        <v>325</v>
      </c>
      <c r="K154" s="32">
        <f t="shared" si="9"/>
        <v>5</v>
      </c>
    </row>
    <row r="155" spans="1:11" ht="12.75">
      <c r="A155" s="20" t="s">
        <v>442</v>
      </c>
      <c r="B155" s="35" t="s">
        <v>443</v>
      </c>
      <c r="C155" s="27">
        <v>270</v>
      </c>
      <c r="E155" s="22">
        <f t="shared" si="11"/>
        <v>265</v>
      </c>
      <c r="G155" s="23" t="e">
        <f>I155-#REF!</f>
        <v>#REF!</v>
      </c>
      <c r="I155" s="47">
        <v>320</v>
      </c>
      <c r="J155" s="39" t="s">
        <v>1017</v>
      </c>
      <c r="K155" s="32">
        <f>285-320</f>
        <v>-35</v>
      </c>
    </row>
    <row r="156" spans="1:11" ht="12.75">
      <c r="A156" s="20" t="s">
        <v>444</v>
      </c>
      <c r="B156" s="35" t="s">
        <v>68</v>
      </c>
      <c r="C156" s="27">
        <v>375</v>
      </c>
      <c r="E156" s="22">
        <f t="shared" si="11"/>
        <v>330</v>
      </c>
      <c r="G156" s="23" t="e">
        <f>I156-#REF!</f>
        <v>#REF!</v>
      </c>
      <c r="I156" s="47">
        <v>400</v>
      </c>
      <c r="J156" s="39">
        <v>430</v>
      </c>
      <c r="K156" s="32">
        <f t="shared" si="9"/>
        <v>30</v>
      </c>
    </row>
    <row r="157" spans="1:11" ht="12.75">
      <c r="A157" s="20" t="s">
        <v>293</v>
      </c>
      <c r="B157" s="35" t="s">
        <v>294</v>
      </c>
      <c r="C157" s="27">
        <v>325</v>
      </c>
      <c r="E157" s="22"/>
      <c r="G157" s="23" t="e">
        <f>I157-#REF!</f>
        <v>#REF!</v>
      </c>
      <c r="I157" s="47">
        <v>310</v>
      </c>
      <c r="J157" s="39">
        <v>285</v>
      </c>
      <c r="K157" s="32">
        <f t="shared" si="9"/>
        <v>-25</v>
      </c>
    </row>
    <row r="158" spans="1:11" ht="12.75">
      <c r="A158" s="20" t="s">
        <v>295</v>
      </c>
      <c r="B158" s="35" t="s">
        <v>296</v>
      </c>
      <c r="C158" s="27">
        <v>285</v>
      </c>
      <c r="E158" s="22">
        <f>IF(COUNTIF(prev_L67_R1,A158),VLOOKUP(A158,prev_L67_R1,3,FALSE),"")</f>
        <v>310</v>
      </c>
      <c r="G158" s="23" t="e">
        <f>I158-#REF!</f>
        <v>#REF!</v>
      </c>
      <c r="I158" s="47">
        <v>235</v>
      </c>
      <c r="J158" s="39">
        <v>200</v>
      </c>
      <c r="K158" s="32">
        <f t="shared" si="9"/>
        <v>-35</v>
      </c>
    </row>
    <row r="159" spans="1:11" ht="12.75">
      <c r="A159" s="20" t="s">
        <v>297</v>
      </c>
      <c r="B159" s="35" t="s">
        <v>298</v>
      </c>
      <c r="C159" s="27">
        <v>265</v>
      </c>
      <c r="E159" s="22"/>
      <c r="G159" s="23" t="e">
        <f>I159-#REF!</f>
        <v>#REF!</v>
      </c>
      <c r="I159" s="47">
        <v>225</v>
      </c>
      <c r="J159" s="39">
        <v>215</v>
      </c>
      <c r="K159" s="32">
        <f t="shared" si="9"/>
        <v>-10</v>
      </c>
    </row>
    <row r="160" spans="1:11" ht="12.75">
      <c r="A160" s="20" t="s">
        <v>234</v>
      </c>
      <c r="B160" s="35" t="s">
        <v>235</v>
      </c>
      <c r="C160" s="27">
        <v>180</v>
      </c>
      <c r="E160" s="22">
        <f aca="true" t="shared" si="12" ref="E160:E189">IF(COUNTIF(prev_L67_R1,A160),VLOOKUP(A160,prev_L67_R1,3,FALSE),"")</f>
        <v>300</v>
      </c>
      <c r="G160" s="23" t="e">
        <f>I160-#REF!</f>
        <v>#REF!</v>
      </c>
      <c r="I160" s="47">
        <v>200</v>
      </c>
      <c r="J160" s="39">
        <v>230</v>
      </c>
      <c r="K160" s="32">
        <f t="shared" si="9"/>
        <v>30</v>
      </c>
    </row>
    <row r="161" spans="1:11" ht="12.75">
      <c r="A161" s="20" t="s">
        <v>236</v>
      </c>
      <c r="B161" s="35" t="s">
        <v>237</v>
      </c>
      <c r="C161" s="27">
        <v>260</v>
      </c>
      <c r="E161" s="22">
        <f t="shared" si="12"/>
        <v>300</v>
      </c>
      <c r="G161" s="23" t="e">
        <f>I161-#REF!</f>
        <v>#REF!</v>
      </c>
      <c r="I161" s="47">
        <v>260</v>
      </c>
      <c r="J161" s="39">
        <v>250</v>
      </c>
      <c r="K161" s="32">
        <f t="shared" si="9"/>
        <v>-10</v>
      </c>
    </row>
    <row r="162" spans="1:11" ht="12.75">
      <c r="A162" s="20" t="s">
        <v>238</v>
      </c>
      <c r="B162" s="35" t="s">
        <v>41</v>
      </c>
      <c r="C162" s="27">
        <v>220</v>
      </c>
      <c r="E162" s="22">
        <f t="shared" si="12"/>
        <v>350</v>
      </c>
      <c r="G162" s="23" t="e">
        <f>I162-#REF!</f>
        <v>#REF!</v>
      </c>
      <c r="I162" s="47">
        <v>220</v>
      </c>
      <c r="J162" s="39">
        <v>240</v>
      </c>
      <c r="K162" s="32">
        <f t="shared" si="9"/>
        <v>20</v>
      </c>
    </row>
    <row r="163" spans="1:11" ht="12.75">
      <c r="A163" s="20" t="s">
        <v>239</v>
      </c>
      <c r="B163" s="35" t="s">
        <v>188</v>
      </c>
      <c r="C163" s="27">
        <v>180</v>
      </c>
      <c r="E163" s="22">
        <f t="shared" si="12"/>
        <v>200</v>
      </c>
      <c r="G163" s="23" t="e">
        <f>I163-#REF!</f>
        <v>#REF!</v>
      </c>
      <c r="I163" s="47">
        <v>180</v>
      </c>
      <c r="J163" s="39">
        <v>225</v>
      </c>
      <c r="K163" s="32">
        <f t="shared" si="9"/>
        <v>45</v>
      </c>
    </row>
    <row r="164" spans="1:11" ht="12.75">
      <c r="A164" s="20" t="s">
        <v>240</v>
      </c>
      <c r="B164" s="35" t="s">
        <v>37</v>
      </c>
      <c r="C164" s="27">
        <v>230</v>
      </c>
      <c r="E164" s="22">
        <f t="shared" si="12"/>
        <v>335</v>
      </c>
      <c r="G164" s="23" t="e">
        <f>I164-#REF!</f>
        <v>#REF!</v>
      </c>
      <c r="I164" s="47">
        <v>230</v>
      </c>
      <c r="J164" s="39">
        <v>300</v>
      </c>
      <c r="K164" s="32">
        <f t="shared" si="9"/>
        <v>70</v>
      </c>
    </row>
    <row r="165" spans="1:11" ht="12.75">
      <c r="A165" s="20" t="s">
        <v>241</v>
      </c>
      <c r="B165" s="35" t="s">
        <v>242</v>
      </c>
      <c r="C165" s="27">
        <v>270</v>
      </c>
      <c r="E165" s="22">
        <f t="shared" si="12"/>
        <v>270</v>
      </c>
      <c r="G165" s="23" t="e">
        <f>I165-#REF!</f>
        <v>#REF!</v>
      </c>
      <c r="I165" s="47">
        <v>250</v>
      </c>
      <c r="J165" s="39">
        <v>250</v>
      </c>
      <c r="K165" s="32">
        <f t="shared" si="9"/>
        <v>0</v>
      </c>
    </row>
    <row r="166" spans="1:11" ht="12.75">
      <c r="A166" s="20" t="s">
        <v>243</v>
      </c>
      <c r="B166" s="35" t="s">
        <v>244</v>
      </c>
      <c r="C166" s="27">
        <v>180</v>
      </c>
      <c r="E166" s="22">
        <f t="shared" si="12"/>
        <v>245</v>
      </c>
      <c r="G166" s="23" t="e">
        <f>I166-#REF!</f>
        <v>#REF!</v>
      </c>
      <c r="I166" s="47">
        <v>180</v>
      </c>
      <c r="J166" s="39">
        <v>240</v>
      </c>
      <c r="K166" s="32">
        <f t="shared" si="9"/>
        <v>60</v>
      </c>
    </row>
    <row r="167" spans="1:11" ht="12.75">
      <c r="A167" s="20" t="s">
        <v>245</v>
      </c>
      <c r="B167" s="35" t="s">
        <v>903</v>
      </c>
      <c r="C167" s="27">
        <v>225</v>
      </c>
      <c r="E167" s="22">
        <f t="shared" si="12"/>
        <v>280</v>
      </c>
      <c r="G167" s="23" t="e">
        <f>I167-#REF!</f>
        <v>#REF!</v>
      </c>
      <c r="I167" s="47">
        <v>200</v>
      </c>
      <c r="J167" s="39">
        <v>225</v>
      </c>
      <c r="K167" s="32">
        <f t="shared" si="9"/>
        <v>25</v>
      </c>
    </row>
    <row r="168" spans="1:11" ht="12.75">
      <c r="A168" s="20" t="s">
        <v>247</v>
      </c>
      <c r="B168" s="35" t="s">
        <v>248</v>
      </c>
      <c r="C168" s="27">
        <v>180</v>
      </c>
      <c r="E168" s="22">
        <f t="shared" si="12"/>
        <v>230</v>
      </c>
      <c r="G168" s="23" t="e">
        <f>I168-#REF!</f>
        <v>#REF!</v>
      </c>
      <c r="I168" s="47">
        <v>180</v>
      </c>
      <c r="J168" s="39">
        <v>225</v>
      </c>
      <c r="K168" s="32">
        <f t="shared" si="9"/>
        <v>45</v>
      </c>
    </row>
    <row r="169" spans="1:11" ht="12.75">
      <c r="A169" s="20" t="s">
        <v>808</v>
      </c>
      <c r="B169" s="35" t="s">
        <v>809</v>
      </c>
      <c r="C169" s="27">
        <v>300</v>
      </c>
      <c r="E169" s="22">
        <f t="shared" si="12"/>
      </c>
      <c r="G169" s="23" t="e">
        <f>I169-#REF!</f>
        <v>#REF!</v>
      </c>
      <c r="I169" s="47">
        <v>330</v>
      </c>
      <c r="J169" s="39">
        <v>325</v>
      </c>
      <c r="K169" s="32">
        <f t="shared" si="9"/>
        <v>-5</v>
      </c>
    </row>
    <row r="170" spans="1:11" ht="12.75">
      <c r="A170" s="34" t="s">
        <v>904</v>
      </c>
      <c r="B170" s="35" t="s">
        <v>905</v>
      </c>
      <c r="C170" s="27"/>
      <c r="E170" s="22"/>
      <c r="G170" s="23"/>
      <c r="I170" s="47">
        <v>270</v>
      </c>
      <c r="J170" s="39">
        <v>270</v>
      </c>
      <c r="K170" s="32">
        <f t="shared" si="9"/>
        <v>0</v>
      </c>
    </row>
    <row r="171" spans="1:11" ht="12.75">
      <c r="A171" s="34" t="s">
        <v>906</v>
      </c>
      <c r="B171" s="35" t="s">
        <v>907</v>
      </c>
      <c r="C171" s="27"/>
      <c r="E171" s="22"/>
      <c r="G171" s="23"/>
      <c r="I171" s="47">
        <v>320</v>
      </c>
      <c r="J171" s="39">
        <v>360</v>
      </c>
      <c r="K171" s="32">
        <f t="shared" si="9"/>
        <v>40</v>
      </c>
    </row>
    <row r="172" spans="1:11" ht="12.75">
      <c r="A172" s="20" t="s">
        <v>253</v>
      </c>
      <c r="B172" s="35" t="s">
        <v>908</v>
      </c>
      <c r="C172" s="27">
        <v>200</v>
      </c>
      <c r="E172" s="22">
        <f t="shared" si="12"/>
        <v>240</v>
      </c>
      <c r="G172" s="23" t="e">
        <f>I172-#REF!</f>
        <v>#REF!</v>
      </c>
      <c r="I172" s="47">
        <v>205</v>
      </c>
      <c r="J172" s="39">
        <v>220</v>
      </c>
      <c r="K172" s="32">
        <f t="shared" si="9"/>
        <v>15</v>
      </c>
    </row>
    <row r="173" spans="1:11" ht="12.75">
      <c r="A173" s="34" t="s">
        <v>909</v>
      </c>
      <c r="B173" s="35" t="s">
        <v>910</v>
      </c>
      <c r="C173" s="27"/>
      <c r="E173" s="22"/>
      <c r="G173" s="23"/>
      <c r="I173" s="47">
        <v>240</v>
      </c>
      <c r="J173" s="39">
        <v>245</v>
      </c>
      <c r="K173" s="32">
        <f t="shared" si="9"/>
        <v>5</v>
      </c>
    </row>
    <row r="174" spans="1:11" ht="12.75">
      <c r="A174" s="34" t="s">
        <v>911</v>
      </c>
      <c r="B174" s="35" t="s">
        <v>912</v>
      </c>
      <c r="C174" s="27"/>
      <c r="E174" s="22"/>
      <c r="G174" s="23"/>
      <c r="I174" s="47">
        <v>205</v>
      </c>
      <c r="J174" s="39">
        <v>205</v>
      </c>
      <c r="K174" s="32">
        <f t="shared" si="9"/>
        <v>0</v>
      </c>
    </row>
    <row r="175" spans="1:11" ht="12.75">
      <c r="A175" s="20" t="s">
        <v>255</v>
      </c>
      <c r="B175" s="35" t="s">
        <v>256</v>
      </c>
      <c r="C175" s="27">
        <v>350</v>
      </c>
      <c r="E175" s="22" t="str">
        <f t="shared" si="12"/>
        <v>470*</v>
      </c>
      <c r="F175" s="2"/>
      <c r="G175" s="23" t="e">
        <f>I175-#REF!</f>
        <v>#REF!</v>
      </c>
      <c r="I175" s="48">
        <v>400</v>
      </c>
      <c r="J175" s="41">
        <v>395</v>
      </c>
      <c r="K175" s="32">
        <f t="shared" si="9"/>
        <v>-5</v>
      </c>
    </row>
    <row r="176" spans="1:11" ht="12.75">
      <c r="A176" s="20" t="s">
        <v>258</v>
      </c>
      <c r="B176" s="35" t="s">
        <v>105</v>
      </c>
      <c r="C176" s="27">
        <v>350</v>
      </c>
      <c r="E176" s="22" t="str">
        <f t="shared" si="12"/>
        <v>415*</v>
      </c>
      <c r="G176" s="23" t="e">
        <f>I176-#REF!</f>
        <v>#REF!</v>
      </c>
      <c r="I176" s="47">
        <v>400</v>
      </c>
      <c r="J176" s="39">
        <v>400</v>
      </c>
      <c r="K176" s="32">
        <f t="shared" si="9"/>
        <v>0</v>
      </c>
    </row>
    <row r="177" spans="1:11" ht="12.75">
      <c r="A177" s="20" t="s">
        <v>259</v>
      </c>
      <c r="B177" s="35" t="s">
        <v>260</v>
      </c>
      <c r="C177" s="27">
        <v>240</v>
      </c>
      <c r="E177" s="22">
        <f t="shared" si="12"/>
        <v>240</v>
      </c>
      <c r="G177" s="23" t="e">
        <f>I177-#REF!</f>
        <v>#REF!</v>
      </c>
      <c r="I177" s="47">
        <v>240</v>
      </c>
      <c r="J177" s="39">
        <v>250</v>
      </c>
      <c r="K177" s="32">
        <f t="shared" si="9"/>
        <v>10</v>
      </c>
    </row>
    <row r="178" spans="1:11" ht="12.75">
      <c r="A178" s="20" t="s">
        <v>261</v>
      </c>
      <c r="B178" s="35" t="s">
        <v>262</v>
      </c>
      <c r="C178" s="27">
        <v>350</v>
      </c>
      <c r="E178" s="22" t="str">
        <f t="shared" si="12"/>
        <v>435*</v>
      </c>
      <c r="G178" s="23" t="e">
        <f>I178-#REF!</f>
        <v>#REF!</v>
      </c>
      <c r="I178" s="47">
        <v>380</v>
      </c>
      <c r="J178" s="39">
        <v>380</v>
      </c>
      <c r="K178" s="32">
        <f t="shared" si="9"/>
        <v>0</v>
      </c>
    </row>
    <row r="179" spans="1:11" ht="12.75">
      <c r="A179" s="20" t="s">
        <v>264</v>
      </c>
      <c r="B179" s="35" t="s">
        <v>265</v>
      </c>
      <c r="C179" s="27">
        <v>320</v>
      </c>
      <c r="E179" s="22">
        <f t="shared" si="12"/>
        <v>355</v>
      </c>
      <c r="G179" s="23" t="e">
        <f>I179-#REF!</f>
        <v>#REF!</v>
      </c>
      <c r="I179" s="47">
        <v>320</v>
      </c>
      <c r="J179" s="39">
        <v>300</v>
      </c>
      <c r="K179" s="32">
        <f t="shared" si="9"/>
        <v>-20</v>
      </c>
    </row>
    <row r="180" spans="1:11" ht="12.75">
      <c r="A180" s="20" t="s">
        <v>266</v>
      </c>
      <c r="B180" s="35" t="s">
        <v>139</v>
      </c>
      <c r="C180" s="27">
        <v>330</v>
      </c>
      <c r="E180" s="22">
        <f t="shared" si="12"/>
        <v>350</v>
      </c>
      <c r="G180" s="23" t="e">
        <f>I180-#REF!</f>
        <v>#REF!</v>
      </c>
      <c r="I180" s="47">
        <v>310</v>
      </c>
      <c r="J180" s="39">
        <v>300</v>
      </c>
      <c r="K180" s="32">
        <f t="shared" si="9"/>
        <v>-10</v>
      </c>
    </row>
    <row r="181" spans="1:11" ht="12.75">
      <c r="A181" s="20" t="s">
        <v>267</v>
      </c>
      <c r="B181" s="35" t="s">
        <v>268</v>
      </c>
      <c r="C181" s="27">
        <v>335</v>
      </c>
      <c r="E181" s="22">
        <f t="shared" si="12"/>
        <v>335</v>
      </c>
      <c r="G181" s="23" t="e">
        <f>I181-#REF!</f>
        <v>#REF!</v>
      </c>
      <c r="I181" s="47">
        <v>320</v>
      </c>
      <c r="J181" s="39">
        <v>300</v>
      </c>
      <c r="K181" s="32">
        <f t="shared" si="9"/>
        <v>-20</v>
      </c>
    </row>
    <row r="182" spans="1:11" ht="12.75">
      <c r="A182" s="20" t="s">
        <v>269</v>
      </c>
      <c r="B182" s="35" t="s">
        <v>270</v>
      </c>
      <c r="C182" s="27">
        <v>300</v>
      </c>
      <c r="E182" s="22">
        <f t="shared" si="12"/>
        <v>330</v>
      </c>
      <c r="G182" s="23" t="e">
        <f>I182-#REF!</f>
        <v>#REF!</v>
      </c>
      <c r="I182" s="47">
        <v>300</v>
      </c>
      <c r="J182" s="39">
        <v>280</v>
      </c>
      <c r="K182" s="32">
        <f t="shared" si="9"/>
        <v>-20</v>
      </c>
    </row>
    <row r="183" spans="1:11" ht="12.75">
      <c r="A183" s="20" t="s">
        <v>271</v>
      </c>
      <c r="B183" s="35" t="s">
        <v>272</v>
      </c>
      <c r="C183" s="27">
        <v>220</v>
      </c>
      <c r="E183" s="22">
        <f t="shared" si="12"/>
        <v>330</v>
      </c>
      <c r="G183" s="23" t="e">
        <f>I183-#REF!</f>
        <v>#REF!</v>
      </c>
      <c r="I183" s="47">
        <v>250</v>
      </c>
      <c r="J183" s="39">
        <v>300</v>
      </c>
      <c r="K183" s="32">
        <f t="shared" si="9"/>
        <v>50</v>
      </c>
    </row>
    <row r="184" spans="1:11" ht="12.75">
      <c r="A184" s="20" t="s">
        <v>273</v>
      </c>
      <c r="B184" s="35" t="s">
        <v>175</v>
      </c>
      <c r="C184" s="27">
        <v>240</v>
      </c>
      <c r="E184" s="22">
        <f t="shared" si="12"/>
        <v>285</v>
      </c>
      <c r="G184" s="23" t="e">
        <f>I184-#REF!</f>
        <v>#REF!</v>
      </c>
      <c r="I184" s="47">
        <v>270</v>
      </c>
      <c r="J184" s="39">
        <v>280</v>
      </c>
      <c r="K184" s="32">
        <f t="shared" si="9"/>
        <v>10</v>
      </c>
    </row>
    <row r="185" spans="1:11" ht="12.75">
      <c r="A185" s="20" t="s">
        <v>274</v>
      </c>
      <c r="B185" s="35" t="s">
        <v>275</v>
      </c>
      <c r="C185" s="27">
        <v>280</v>
      </c>
      <c r="E185" s="22">
        <f t="shared" si="12"/>
        <v>340</v>
      </c>
      <c r="F185" s="2"/>
      <c r="G185" s="23" t="e">
        <f>I185-#REF!</f>
        <v>#REF!</v>
      </c>
      <c r="I185" s="48">
        <v>270</v>
      </c>
      <c r="J185" s="41">
        <v>315</v>
      </c>
      <c r="K185" s="32">
        <f t="shared" si="9"/>
        <v>45</v>
      </c>
    </row>
    <row r="186" spans="1:11" ht="12.75">
      <c r="A186" s="20" t="s">
        <v>276</v>
      </c>
      <c r="B186" s="35" t="s">
        <v>277</v>
      </c>
      <c r="C186" s="27">
        <v>220</v>
      </c>
      <c r="E186" s="22" t="str">
        <f t="shared" si="12"/>
        <v>365*</v>
      </c>
      <c r="G186" s="23" t="e">
        <f>I186-#REF!</f>
        <v>#REF!</v>
      </c>
      <c r="I186" s="47">
        <v>335</v>
      </c>
      <c r="J186" s="39">
        <v>310</v>
      </c>
      <c r="K186" s="32">
        <f t="shared" si="9"/>
        <v>-25</v>
      </c>
    </row>
    <row r="187" spans="1:11" ht="12.75">
      <c r="A187" s="20" t="s">
        <v>279</v>
      </c>
      <c r="B187" s="35" t="s">
        <v>280</v>
      </c>
      <c r="C187" s="27">
        <v>230</v>
      </c>
      <c r="E187" s="22">
        <f t="shared" si="12"/>
        <v>220</v>
      </c>
      <c r="G187" s="23" t="e">
        <f>I187-#REF!</f>
        <v>#REF!</v>
      </c>
      <c r="I187" s="47">
        <v>260</v>
      </c>
      <c r="J187" s="39">
        <v>260</v>
      </c>
      <c r="K187" s="32">
        <f t="shared" si="9"/>
        <v>0</v>
      </c>
    </row>
    <row r="188" spans="1:11" ht="12.75">
      <c r="A188" s="20" t="s">
        <v>281</v>
      </c>
      <c r="B188" s="35" t="s">
        <v>103</v>
      </c>
      <c r="C188" s="27">
        <v>340</v>
      </c>
      <c r="E188" s="22">
        <f t="shared" si="12"/>
        <v>355</v>
      </c>
      <c r="G188" s="23" t="e">
        <f>I188-#REF!</f>
        <v>#REF!</v>
      </c>
      <c r="I188" s="47">
        <v>340</v>
      </c>
      <c r="J188" s="39">
        <v>340</v>
      </c>
      <c r="K188" s="32">
        <f t="shared" si="9"/>
        <v>0</v>
      </c>
    </row>
    <row r="189" spans="1:11" ht="12.75">
      <c r="A189" s="20" t="s">
        <v>282</v>
      </c>
      <c r="B189" s="35" t="s">
        <v>913</v>
      </c>
      <c r="C189" s="27">
        <v>270</v>
      </c>
      <c r="E189" s="22">
        <f t="shared" si="12"/>
        <v>285</v>
      </c>
      <c r="G189" s="23" t="e">
        <f>I189-#REF!</f>
        <v>#REF!</v>
      </c>
      <c r="I189" s="47">
        <v>350</v>
      </c>
      <c r="J189" s="39">
        <v>310</v>
      </c>
      <c r="K189" s="32">
        <f aca="true" t="shared" si="13" ref="K189:K266">+J189-I189</f>
        <v>-40</v>
      </c>
    </row>
    <row r="190" spans="1:11" ht="12.75">
      <c r="A190" s="20" t="s">
        <v>284</v>
      </c>
      <c r="B190" s="35" t="s">
        <v>285</v>
      </c>
      <c r="C190" s="27">
        <v>210</v>
      </c>
      <c r="E190" s="22"/>
      <c r="G190" s="23" t="e">
        <f>I190-#REF!</f>
        <v>#REF!</v>
      </c>
      <c r="I190" s="47">
        <v>270</v>
      </c>
      <c r="J190" s="39">
        <v>290</v>
      </c>
      <c r="K190" s="32">
        <f t="shared" si="13"/>
        <v>20</v>
      </c>
    </row>
    <row r="191" spans="1:11" ht="12.75">
      <c r="A191" s="20" t="s">
        <v>810</v>
      </c>
      <c r="B191" s="35" t="s">
        <v>914</v>
      </c>
      <c r="C191" s="27">
        <v>300</v>
      </c>
      <c r="E191" s="22">
        <f aca="true" t="shared" si="14" ref="E191:E227">IF(COUNTIF(prev_L67_R1,A191),VLOOKUP(A191,prev_L67_R1,3,FALSE),"")</f>
      </c>
      <c r="G191" s="23" t="e">
        <f>I191-#REF!</f>
        <v>#VALUE!</v>
      </c>
      <c r="I191" s="47" t="s">
        <v>407</v>
      </c>
      <c r="J191" s="39" t="s">
        <v>1018</v>
      </c>
      <c r="K191" s="32">
        <f>450-470</f>
        <v>-20</v>
      </c>
    </row>
    <row r="192" spans="1:11" ht="12.75">
      <c r="A192" s="20" t="s">
        <v>446</v>
      </c>
      <c r="B192" s="35" t="s">
        <v>23</v>
      </c>
      <c r="C192" s="27">
        <v>270</v>
      </c>
      <c r="E192" s="22">
        <f t="shared" si="14"/>
        <v>290</v>
      </c>
      <c r="G192" s="23" t="e">
        <f>I192-#REF!</f>
        <v>#REF!</v>
      </c>
      <c r="I192" s="47">
        <v>240</v>
      </c>
      <c r="J192" s="39">
        <v>200</v>
      </c>
      <c r="K192" s="32">
        <f t="shared" si="13"/>
        <v>-40</v>
      </c>
    </row>
    <row r="193" spans="1:11" ht="12.75">
      <c r="A193" s="20" t="s">
        <v>447</v>
      </c>
      <c r="B193" s="35" t="s">
        <v>448</v>
      </c>
      <c r="C193" s="27">
        <v>200</v>
      </c>
      <c r="E193" s="22">
        <f t="shared" si="14"/>
        <v>230</v>
      </c>
      <c r="G193" s="23" t="e">
        <f>I193-#REF!</f>
        <v>#REF!</v>
      </c>
      <c r="I193" s="47">
        <v>205</v>
      </c>
      <c r="J193" s="39">
        <v>200</v>
      </c>
      <c r="K193" s="32">
        <f t="shared" si="13"/>
        <v>-5</v>
      </c>
    </row>
    <row r="194" spans="1:11" ht="12.75">
      <c r="A194" s="20" t="s">
        <v>449</v>
      </c>
      <c r="B194" s="35" t="s">
        <v>450</v>
      </c>
      <c r="C194" s="27">
        <v>300</v>
      </c>
      <c r="E194" s="22">
        <f t="shared" si="14"/>
        <v>260</v>
      </c>
      <c r="G194" s="23" t="e">
        <f>I194-#REF!</f>
        <v>#REF!</v>
      </c>
      <c r="I194" s="47">
        <v>290</v>
      </c>
      <c r="J194" s="39">
        <v>290</v>
      </c>
      <c r="K194" s="32">
        <f t="shared" si="13"/>
        <v>0</v>
      </c>
    </row>
    <row r="195" spans="1:11" ht="12.75">
      <c r="A195" s="20" t="s">
        <v>453</v>
      </c>
      <c r="B195" s="35" t="s">
        <v>454</v>
      </c>
      <c r="C195" s="27" t="s">
        <v>821</v>
      </c>
      <c r="E195" s="22" t="str">
        <f t="shared" si="14"/>
        <v>424+</v>
      </c>
      <c r="G195" s="23" t="e">
        <f>I195-#REF!</f>
        <v>#VALUE!</v>
      </c>
      <c r="I195" s="47" t="s">
        <v>1123</v>
      </c>
      <c r="J195" s="39" t="s">
        <v>1019</v>
      </c>
      <c r="K195" s="32">
        <f>423-463</f>
        <v>-40</v>
      </c>
    </row>
    <row r="196" spans="1:11" ht="12.75">
      <c r="A196" s="20" t="s">
        <v>459</v>
      </c>
      <c r="B196" s="35" t="s">
        <v>460</v>
      </c>
      <c r="C196" s="27">
        <v>205</v>
      </c>
      <c r="E196" s="22">
        <f t="shared" si="14"/>
        <v>220</v>
      </c>
      <c r="G196" s="23" t="e">
        <f>I196-#REF!</f>
        <v>#REF!</v>
      </c>
      <c r="I196" s="47">
        <v>190</v>
      </c>
      <c r="J196" s="39">
        <v>145</v>
      </c>
      <c r="K196" s="32">
        <f t="shared" si="13"/>
        <v>-45</v>
      </c>
    </row>
    <row r="197" spans="1:11" ht="12.75">
      <c r="A197" s="20" t="s">
        <v>461</v>
      </c>
      <c r="B197" s="35" t="s">
        <v>173</v>
      </c>
      <c r="C197" s="27">
        <v>210</v>
      </c>
      <c r="E197" s="22">
        <f t="shared" si="14"/>
        <v>150</v>
      </c>
      <c r="G197" s="23" t="e">
        <f>I197-#REF!</f>
        <v>#REF!</v>
      </c>
      <c r="I197" s="47">
        <v>140</v>
      </c>
      <c r="J197" s="39">
        <v>145</v>
      </c>
      <c r="K197" s="32">
        <f t="shared" si="13"/>
        <v>5</v>
      </c>
    </row>
    <row r="198" spans="1:11" ht="12.75">
      <c r="A198" s="20" t="s">
        <v>462</v>
      </c>
      <c r="B198" s="35" t="s">
        <v>25</v>
      </c>
      <c r="C198" s="27">
        <v>250</v>
      </c>
      <c r="E198" s="22">
        <f t="shared" si="14"/>
        <v>140</v>
      </c>
      <c r="G198" s="23" t="e">
        <f>I198-#REF!</f>
        <v>#REF!</v>
      </c>
      <c r="I198" s="47">
        <v>200</v>
      </c>
      <c r="J198" s="39">
        <v>160</v>
      </c>
      <c r="K198" s="32">
        <f t="shared" si="13"/>
        <v>-40</v>
      </c>
    </row>
    <row r="199" spans="1:11" ht="12.75">
      <c r="A199" s="20" t="s">
        <v>463</v>
      </c>
      <c r="B199" s="35" t="s">
        <v>206</v>
      </c>
      <c r="C199" s="27">
        <v>140</v>
      </c>
      <c r="E199" s="22">
        <f t="shared" si="14"/>
        <v>150</v>
      </c>
      <c r="G199" s="23" t="e">
        <f>I199-#REF!</f>
        <v>#REF!</v>
      </c>
      <c r="I199" s="47">
        <v>140</v>
      </c>
      <c r="J199" s="39">
        <v>140</v>
      </c>
      <c r="K199" s="32">
        <f t="shared" si="13"/>
        <v>0</v>
      </c>
    </row>
    <row r="200" spans="1:11" ht="12.75">
      <c r="A200" s="20" t="s">
        <v>464</v>
      </c>
      <c r="B200" s="35" t="s">
        <v>29</v>
      </c>
      <c r="C200" s="27">
        <v>140</v>
      </c>
      <c r="E200" s="22">
        <f t="shared" si="14"/>
        <v>145</v>
      </c>
      <c r="G200" s="23" t="e">
        <f>I200-#REF!</f>
        <v>#REF!</v>
      </c>
      <c r="I200" s="47">
        <v>145</v>
      </c>
      <c r="J200" s="39">
        <v>140</v>
      </c>
      <c r="K200" s="32">
        <f t="shared" si="13"/>
        <v>-5</v>
      </c>
    </row>
    <row r="201" spans="1:11" ht="12.75">
      <c r="A201" s="20" t="s">
        <v>465</v>
      </c>
      <c r="B201" s="35" t="s">
        <v>466</v>
      </c>
      <c r="C201" s="27">
        <v>160</v>
      </c>
      <c r="E201" s="22">
        <f t="shared" si="14"/>
        <v>200</v>
      </c>
      <c r="G201" s="23" t="e">
        <f>I201-#REF!</f>
        <v>#REF!</v>
      </c>
      <c r="I201" s="47">
        <v>160</v>
      </c>
      <c r="J201" s="39">
        <v>160</v>
      </c>
      <c r="K201" s="32">
        <f t="shared" si="13"/>
        <v>0</v>
      </c>
    </row>
    <row r="202" spans="1:11" ht="12.75">
      <c r="A202" s="20" t="s">
        <v>467</v>
      </c>
      <c r="B202" s="35" t="s">
        <v>25</v>
      </c>
      <c r="C202" s="27">
        <v>260</v>
      </c>
      <c r="E202" s="22">
        <f t="shared" si="14"/>
        <v>260</v>
      </c>
      <c r="G202" s="23" t="e">
        <f>I202-#REF!</f>
        <v>#REF!</v>
      </c>
      <c r="I202" s="47">
        <v>260</v>
      </c>
      <c r="J202" s="39">
        <v>170</v>
      </c>
      <c r="K202" s="32">
        <f t="shared" si="13"/>
        <v>-90</v>
      </c>
    </row>
    <row r="203" spans="1:11" ht="12.75">
      <c r="A203" s="20" t="s">
        <v>468</v>
      </c>
      <c r="B203" s="35" t="s">
        <v>202</v>
      </c>
      <c r="C203" s="27">
        <v>160</v>
      </c>
      <c r="E203" s="22">
        <f t="shared" si="14"/>
        <v>200</v>
      </c>
      <c r="G203" s="23" t="e">
        <f>I203-#REF!</f>
        <v>#REF!</v>
      </c>
      <c r="I203" s="47">
        <v>140</v>
      </c>
      <c r="J203" s="39">
        <v>140</v>
      </c>
      <c r="K203" s="32">
        <f t="shared" si="13"/>
        <v>0</v>
      </c>
    </row>
    <row r="204" spans="1:11" ht="12.75">
      <c r="A204" s="20" t="s">
        <v>469</v>
      </c>
      <c r="B204" s="35" t="s">
        <v>272</v>
      </c>
      <c r="C204" s="27">
        <v>175</v>
      </c>
      <c r="E204" s="22">
        <f t="shared" si="14"/>
        <v>200</v>
      </c>
      <c r="G204" s="23" t="e">
        <f>I204-#REF!</f>
        <v>#REF!</v>
      </c>
      <c r="I204" s="47">
        <v>165</v>
      </c>
      <c r="J204" s="39">
        <v>150</v>
      </c>
      <c r="K204" s="32">
        <f t="shared" si="13"/>
        <v>-15</v>
      </c>
    </row>
    <row r="205" spans="1:11" ht="12.75">
      <c r="A205" s="20" t="s">
        <v>470</v>
      </c>
      <c r="B205" s="35" t="s">
        <v>471</v>
      </c>
      <c r="C205" s="27">
        <v>180</v>
      </c>
      <c r="E205" s="22">
        <f t="shared" si="14"/>
        <v>205</v>
      </c>
      <c r="G205" s="23" t="e">
        <f>I205-#REF!</f>
        <v>#REF!</v>
      </c>
      <c r="I205" s="47">
        <v>160</v>
      </c>
      <c r="J205" s="39">
        <v>140</v>
      </c>
      <c r="K205" s="32">
        <f t="shared" si="13"/>
        <v>-20</v>
      </c>
    </row>
    <row r="206" spans="1:11" ht="12.75">
      <c r="A206" s="20" t="s">
        <v>472</v>
      </c>
      <c r="B206" s="35" t="s">
        <v>915</v>
      </c>
      <c r="C206" s="27">
        <v>310</v>
      </c>
      <c r="E206" s="22">
        <f t="shared" si="14"/>
        <v>310</v>
      </c>
      <c r="G206" s="23" t="e">
        <f>I206-#REF!</f>
        <v>#REF!</v>
      </c>
      <c r="I206" s="47">
        <v>270</v>
      </c>
      <c r="J206" s="39">
        <v>220</v>
      </c>
      <c r="K206" s="32">
        <f t="shared" si="13"/>
        <v>-50</v>
      </c>
    </row>
    <row r="207" spans="1:11" ht="12.75">
      <c r="A207" s="52" t="s">
        <v>1048</v>
      </c>
      <c r="B207" s="59" t="s">
        <v>1049</v>
      </c>
      <c r="C207" s="27"/>
      <c r="E207" s="22"/>
      <c r="G207" s="23"/>
      <c r="I207" s="47"/>
      <c r="J207" s="39">
        <v>180</v>
      </c>
      <c r="K207" s="32"/>
    </row>
    <row r="208" spans="1:11" ht="12.75">
      <c r="A208" s="52" t="s">
        <v>1050</v>
      </c>
      <c r="B208" s="59" t="s">
        <v>1051</v>
      </c>
      <c r="C208" s="27"/>
      <c r="E208" s="22"/>
      <c r="G208" s="23"/>
      <c r="I208" s="47"/>
      <c r="J208" s="39">
        <v>140</v>
      </c>
      <c r="K208" s="32"/>
    </row>
    <row r="209" spans="1:11" ht="12.75">
      <c r="A209" s="52" t="s">
        <v>1052</v>
      </c>
      <c r="B209" s="59" t="s">
        <v>116</v>
      </c>
      <c r="C209" s="27"/>
      <c r="E209" s="22"/>
      <c r="G209" s="23"/>
      <c r="I209" s="47"/>
      <c r="J209" s="39">
        <v>205</v>
      </c>
      <c r="K209" s="32"/>
    </row>
    <row r="210" spans="1:11" ht="12.75">
      <c r="A210" s="52" t="s">
        <v>1053</v>
      </c>
      <c r="B210" s="59" t="s">
        <v>41</v>
      </c>
      <c r="C210" s="27"/>
      <c r="E210" s="22"/>
      <c r="G210" s="23"/>
      <c r="I210" s="47"/>
      <c r="J210" s="39">
        <v>260</v>
      </c>
      <c r="K210" s="32"/>
    </row>
    <row r="211" spans="1:11" ht="12.75">
      <c r="A211" s="20" t="s">
        <v>474</v>
      </c>
      <c r="B211" s="35" t="s">
        <v>475</v>
      </c>
      <c r="C211" s="27">
        <v>190</v>
      </c>
      <c r="E211" s="22">
        <f t="shared" si="14"/>
        <v>280</v>
      </c>
      <c r="G211" s="23" t="e">
        <f>I211-#REF!</f>
        <v>#REF!</v>
      </c>
      <c r="I211" s="47">
        <v>140</v>
      </c>
      <c r="J211" s="39">
        <v>150</v>
      </c>
      <c r="K211" s="32">
        <f t="shared" si="13"/>
        <v>10</v>
      </c>
    </row>
    <row r="212" spans="1:11" ht="12.75">
      <c r="A212" s="20" t="s">
        <v>476</v>
      </c>
      <c r="B212" s="35" t="s">
        <v>477</v>
      </c>
      <c r="C212" s="27">
        <v>160</v>
      </c>
      <c r="E212" s="22">
        <f t="shared" si="14"/>
        <v>220</v>
      </c>
      <c r="G212" s="23" t="e">
        <f>I212-#REF!</f>
        <v>#REF!</v>
      </c>
      <c r="I212" s="47">
        <v>140</v>
      </c>
      <c r="J212" s="39">
        <v>145</v>
      </c>
      <c r="K212" s="32">
        <f t="shared" si="13"/>
        <v>5</v>
      </c>
    </row>
    <row r="213" spans="1:11" ht="12.75">
      <c r="A213" s="20" t="s">
        <v>478</v>
      </c>
      <c r="B213" s="35" t="s">
        <v>116</v>
      </c>
      <c r="C213" s="27">
        <v>230</v>
      </c>
      <c r="E213" s="22">
        <f t="shared" si="14"/>
        <v>290</v>
      </c>
      <c r="G213" s="23" t="e">
        <f>I213-#REF!</f>
        <v>#REF!</v>
      </c>
      <c r="I213" s="47">
        <v>155</v>
      </c>
      <c r="J213" s="39">
        <v>165</v>
      </c>
      <c r="K213" s="32">
        <f t="shared" si="13"/>
        <v>10</v>
      </c>
    </row>
    <row r="214" spans="1:11" ht="12.75">
      <c r="A214" s="20" t="s">
        <v>479</v>
      </c>
      <c r="B214" s="35" t="s">
        <v>41</v>
      </c>
      <c r="C214" s="27">
        <v>220</v>
      </c>
      <c r="E214" s="22">
        <f t="shared" si="14"/>
        <v>280</v>
      </c>
      <c r="G214" s="23" t="e">
        <f>I214-#REF!</f>
        <v>#REF!</v>
      </c>
      <c r="I214" s="47">
        <v>165</v>
      </c>
      <c r="J214" s="39">
        <v>150</v>
      </c>
      <c r="K214" s="32">
        <f t="shared" si="13"/>
        <v>-15</v>
      </c>
    </row>
    <row r="215" spans="1:11" ht="12.75">
      <c r="A215" s="20" t="s">
        <v>480</v>
      </c>
      <c r="B215" s="35" t="s">
        <v>481</v>
      </c>
      <c r="C215" s="27">
        <v>255</v>
      </c>
      <c r="E215" s="22">
        <f t="shared" si="14"/>
        <v>240</v>
      </c>
      <c r="G215" s="23" t="e">
        <f>I215-#REF!</f>
        <v>#REF!</v>
      </c>
      <c r="I215" s="47">
        <v>265</v>
      </c>
      <c r="J215" s="39">
        <v>210</v>
      </c>
      <c r="K215" s="32">
        <f t="shared" si="13"/>
        <v>-55</v>
      </c>
    </row>
    <row r="216" spans="1:11" ht="12.75">
      <c r="A216" s="20" t="s">
        <v>482</v>
      </c>
      <c r="B216" s="35" t="s">
        <v>483</v>
      </c>
      <c r="C216" s="27">
        <v>255</v>
      </c>
      <c r="E216" s="22">
        <f t="shared" si="14"/>
        <v>240</v>
      </c>
      <c r="G216" s="23" t="e">
        <f>I216-#REF!</f>
        <v>#REF!</v>
      </c>
      <c r="I216" s="47">
        <v>265</v>
      </c>
      <c r="J216" s="39">
        <v>215</v>
      </c>
      <c r="K216" s="32">
        <f t="shared" si="13"/>
        <v>-50</v>
      </c>
    </row>
    <row r="217" spans="1:11" ht="12.75">
      <c r="A217" s="52" t="s">
        <v>1054</v>
      </c>
      <c r="B217" s="59" t="s">
        <v>1055</v>
      </c>
      <c r="C217" s="27"/>
      <c r="E217" s="22"/>
      <c r="G217" s="23"/>
      <c r="I217" s="47"/>
      <c r="J217" s="39">
        <v>175</v>
      </c>
      <c r="K217" s="32"/>
    </row>
    <row r="218" spans="1:11" ht="12.75">
      <c r="A218" s="20" t="s">
        <v>484</v>
      </c>
      <c r="B218" s="35" t="s">
        <v>37</v>
      </c>
      <c r="C218" s="27">
        <v>330</v>
      </c>
      <c r="E218" s="22">
        <f t="shared" si="14"/>
        <v>320</v>
      </c>
      <c r="G218" s="23" t="e">
        <f>I218-#REF!</f>
        <v>#REF!</v>
      </c>
      <c r="I218" s="47">
        <v>330</v>
      </c>
      <c r="J218" s="39">
        <v>290</v>
      </c>
      <c r="K218" s="32">
        <f t="shared" si="13"/>
        <v>-40</v>
      </c>
    </row>
    <row r="219" spans="1:11" ht="12.75">
      <c r="A219" s="20" t="s">
        <v>485</v>
      </c>
      <c r="B219" s="35" t="s">
        <v>486</v>
      </c>
      <c r="C219" s="27">
        <v>330</v>
      </c>
      <c r="E219" s="22">
        <f t="shared" si="14"/>
        <v>390</v>
      </c>
      <c r="G219" s="23" t="e">
        <f>I219-#REF!</f>
        <v>#REF!</v>
      </c>
      <c r="I219" s="47">
        <v>285</v>
      </c>
      <c r="J219" s="39">
        <v>205</v>
      </c>
      <c r="K219" s="32">
        <f t="shared" si="13"/>
        <v>-80</v>
      </c>
    </row>
    <row r="220" spans="1:11" ht="12.75">
      <c r="A220" s="20" t="s">
        <v>487</v>
      </c>
      <c r="B220" s="35" t="s">
        <v>488</v>
      </c>
      <c r="C220" s="27">
        <v>330</v>
      </c>
      <c r="E220" s="22">
        <f t="shared" si="14"/>
        <v>330</v>
      </c>
      <c r="G220" s="23" t="e">
        <f>I220-#REF!</f>
        <v>#REF!</v>
      </c>
      <c r="I220" s="47">
        <v>360</v>
      </c>
      <c r="J220" s="39">
        <v>350</v>
      </c>
      <c r="K220" s="32">
        <f t="shared" si="13"/>
        <v>-10</v>
      </c>
    </row>
    <row r="221" spans="1:11" ht="12.75">
      <c r="A221" s="20" t="s">
        <v>489</v>
      </c>
      <c r="B221" s="35" t="s">
        <v>490</v>
      </c>
      <c r="C221" s="27">
        <v>320</v>
      </c>
      <c r="E221" s="22">
        <f t="shared" si="14"/>
        <v>320</v>
      </c>
      <c r="G221" s="23" t="e">
        <f>I221-#REF!</f>
        <v>#REF!</v>
      </c>
      <c r="I221" s="47">
        <v>345</v>
      </c>
      <c r="J221" s="39">
        <v>330</v>
      </c>
      <c r="K221" s="32">
        <f t="shared" si="13"/>
        <v>-15</v>
      </c>
    </row>
    <row r="222" spans="1:11" ht="12.75">
      <c r="A222" s="20" t="s">
        <v>491</v>
      </c>
      <c r="B222" s="35" t="s">
        <v>492</v>
      </c>
      <c r="C222" s="27">
        <v>320</v>
      </c>
      <c r="E222" s="22">
        <f t="shared" si="14"/>
        <v>330</v>
      </c>
      <c r="G222" s="23" t="e">
        <f>I222-#REF!</f>
        <v>#REF!</v>
      </c>
      <c r="I222" s="47">
        <v>300</v>
      </c>
      <c r="J222" s="39">
        <v>300</v>
      </c>
      <c r="K222" s="32">
        <f t="shared" si="13"/>
        <v>0</v>
      </c>
    </row>
    <row r="223" spans="1:11" ht="12.75">
      <c r="A223" s="20" t="s">
        <v>493</v>
      </c>
      <c r="B223" s="35" t="s">
        <v>494</v>
      </c>
      <c r="C223" s="27">
        <v>265</v>
      </c>
      <c r="E223" s="22">
        <f t="shared" si="14"/>
        <v>280</v>
      </c>
      <c r="G223" s="23" t="e">
        <f>I223-#REF!</f>
        <v>#REF!</v>
      </c>
      <c r="I223" s="47">
        <v>290</v>
      </c>
      <c r="J223" s="39">
        <v>350</v>
      </c>
      <c r="K223" s="32">
        <f t="shared" si="13"/>
        <v>60</v>
      </c>
    </row>
    <row r="224" spans="1:11" ht="12.75">
      <c r="A224" s="20" t="s">
        <v>495</v>
      </c>
      <c r="B224" s="35" t="s">
        <v>496</v>
      </c>
      <c r="C224" s="27">
        <v>320</v>
      </c>
      <c r="E224" s="22">
        <f t="shared" si="14"/>
        <v>335</v>
      </c>
      <c r="G224" s="23" t="e">
        <f>I224-#REF!</f>
        <v>#REF!</v>
      </c>
      <c r="I224" s="47">
        <v>340</v>
      </c>
      <c r="J224" s="39">
        <v>320</v>
      </c>
      <c r="K224" s="32">
        <f t="shared" si="13"/>
        <v>-20</v>
      </c>
    </row>
    <row r="225" spans="1:11" ht="12.75">
      <c r="A225" s="20" t="s">
        <v>497</v>
      </c>
      <c r="B225" s="35" t="s">
        <v>498</v>
      </c>
      <c r="C225" s="27">
        <v>250</v>
      </c>
      <c r="E225" s="22">
        <f t="shared" si="14"/>
        <v>250</v>
      </c>
      <c r="G225" s="23" t="e">
        <f>I225-#REF!</f>
        <v>#REF!</v>
      </c>
      <c r="I225" s="47">
        <v>315</v>
      </c>
      <c r="J225" s="39">
        <v>300</v>
      </c>
      <c r="K225" s="32">
        <f t="shared" si="13"/>
        <v>-15</v>
      </c>
    </row>
    <row r="226" spans="1:11" ht="12.75">
      <c r="A226" s="20" t="s">
        <v>499</v>
      </c>
      <c r="B226" s="35" t="s">
        <v>500</v>
      </c>
      <c r="C226" s="27">
        <v>255</v>
      </c>
      <c r="E226" s="22">
        <f t="shared" si="14"/>
        <v>260</v>
      </c>
      <c r="G226" s="23" t="e">
        <f>I226-#REF!</f>
        <v>#REF!</v>
      </c>
      <c r="I226" s="47">
        <v>240</v>
      </c>
      <c r="J226" s="39">
        <v>210</v>
      </c>
      <c r="K226" s="32">
        <f t="shared" si="13"/>
        <v>-30</v>
      </c>
    </row>
    <row r="227" spans="1:11" ht="12.75">
      <c r="A227" s="20" t="s">
        <v>501</v>
      </c>
      <c r="B227" s="35" t="s">
        <v>916</v>
      </c>
      <c r="C227" s="27">
        <v>350</v>
      </c>
      <c r="E227" s="22">
        <f t="shared" si="14"/>
        <v>330</v>
      </c>
      <c r="G227" s="23" t="e">
        <f>I227-#REF!</f>
        <v>#REF!</v>
      </c>
      <c r="I227" s="47">
        <v>350</v>
      </c>
      <c r="J227" s="39">
        <v>300</v>
      </c>
      <c r="K227" s="32">
        <f t="shared" si="13"/>
        <v>-50</v>
      </c>
    </row>
    <row r="228" spans="1:11" ht="12.75">
      <c r="A228" s="20" t="s">
        <v>503</v>
      </c>
      <c r="B228" s="35" t="s">
        <v>917</v>
      </c>
      <c r="C228" s="27">
        <v>145</v>
      </c>
      <c r="E228" s="22"/>
      <c r="G228" s="23" t="e">
        <f>I228-#REF!</f>
        <v>#REF!</v>
      </c>
      <c r="I228" s="47">
        <v>160</v>
      </c>
      <c r="J228" s="39">
        <v>145</v>
      </c>
      <c r="K228" s="32">
        <f t="shared" si="13"/>
        <v>-15</v>
      </c>
    </row>
    <row r="229" spans="1:11" ht="12.75">
      <c r="A229" s="20" t="s">
        <v>505</v>
      </c>
      <c r="B229" s="35" t="s">
        <v>918</v>
      </c>
      <c r="C229" s="27">
        <v>265</v>
      </c>
      <c r="E229" s="22">
        <f aca="true" t="shared" si="15" ref="E229:E246">IF(COUNTIF(prev_L67_R1,A229),VLOOKUP(A229,prev_L67_R1,3,FALSE),"")</f>
        <v>270</v>
      </c>
      <c r="G229" s="23" t="e">
        <f>I229-#REF!</f>
        <v>#REF!</v>
      </c>
      <c r="I229" s="47">
        <v>260</v>
      </c>
      <c r="J229" s="39">
        <v>185</v>
      </c>
      <c r="K229" s="32">
        <f t="shared" si="13"/>
        <v>-75</v>
      </c>
    </row>
    <row r="230" spans="1:11" ht="12.75">
      <c r="A230" s="20" t="s">
        <v>507</v>
      </c>
      <c r="B230" s="35" t="s">
        <v>919</v>
      </c>
      <c r="C230" s="27">
        <v>140</v>
      </c>
      <c r="E230" s="22">
        <f t="shared" si="15"/>
        <v>145</v>
      </c>
      <c r="G230" s="23" t="e">
        <f>I230-#REF!</f>
        <v>#REF!</v>
      </c>
      <c r="I230" s="47">
        <v>185</v>
      </c>
      <c r="J230" s="39">
        <v>265</v>
      </c>
      <c r="K230" s="32">
        <f t="shared" si="13"/>
        <v>80</v>
      </c>
    </row>
    <row r="231" spans="1:11" ht="12.75">
      <c r="A231" s="20" t="s">
        <v>509</v>
      </c>
      <c r="B231" s="35" t="s">
        <v>920</v>
      </c>
      <c r="C231" s="27">
        <v>265</v>
      </c>
      <c r="E231" s="22">
        <f t="shared" si="15"/>
        <v>270</v>
      </c>
      <c r="G231" s="23" t="e">
        <f>I231-#REF!</f>
        <v>#REF!</v>
      </c>
      <c r="I231" s="47">
        <v>250</v>
      </c>
      <c r="J231" s="39">
        <v>170</v>
      </c>
      <c r="K231" s="32">
        <f t="shared" si="13"/>
        <v>-80</v>
      </c>
    </row>
    <row r="232" spans="1:11" ht="12.75">
      <c r="A232" s="20" t="s">
        <v>511</v>
      </c>
      <c r="B232" s="35" t="s">
        <v>921</v>
      </c>
      <c r="C232" s="27">
        <v>165</v>
      </c>
      <c r="E232" s="22">
        <f t="shared" si="15"/>
        <v>145</v>
      </c>
      <c r="G232" s="23" t="e">
        <f>I232-#REF!</f>
        <v>#VALUE!</v>
      </c>
      <c r="I232" s="47" t="s">
        <v>536</v>
      </c>
      <c r="J232" s="39"/>
      <c r="K232" s="32"/>
    </row>
    <row r="233" spans="1:11" ht="12.75">
      <c r="A233" s="20" t="s">
        <v>513</v>
      </c>
      <c r="B233" s="35" t="s">
        <v>922</v>
      </c>
      <c r="C233" s="27">
        <v>140</v>
      </c>
      <c r="E233" s="22">
        <f t="shared" si="15"/>
        <v>140</v>
      </c>
      <c r="G233" s="23" t="e">
        <f>I233-#REF!</f>
        <v>#REF!</v>
      </c>
      <c r="I233" s="47">
        <v>140</v>
      </c>
      <c r="J233" s="39">
        <v>160</v>
      </c>
      <c r="K233" s="32">
        <f t="shared" si="13"/>
        <v>20</v>
      </c>
    </row>
    <row r="234" spans="1:11" ht="12.75">
      <c r="A234" s="20" t="s">
        <v>515</v>
      </c>
      <c r="B234" s="35" t="s">
        <v>923</v>
      </c>
      <c r="C234" s="27">
        <v>140</v>
      </c>
      <c r="E234" s="22">
        <f t="shared" si="15"/>
        <v>140</v>
      </c>
      <c r="G234" s="23" t="e">
        <f>I234-#REF!</f>
        <v>#REF!</v>
      </c>
      <c r="I234" s="47">
        <v>165</v>
      </c>
      <c r="J234" s="39">
        <v>150</v>
      </c>
      <c r="K234" s="32">
        <f t="shared" si="13"/>
        <v>-15</v>
      </c>
    </row>
    <row r="235" spans="1:11" ht="12.75">
      <c r="A235" s="20" t="s">
        <v>517</v>
      </c>
      <c r="B235" s="35" t="s">
        <v>924</v>
      </c>
      <c r="C235" s="27">
        <v>300</v>
      </c>
      <c r="E235" s="22">
        <f t="shared" si="15"/>
        <v>350</v>
      </c>
      <c r="G235" s="23" t="e">
        <f>I235-#REF!</f>
        <v>#REF!</v>
      </c>
      <c r="I235" s="47">
        <v>300</v>
      </c>
      <c r="J235" s="39">
        <v>270</v>
      </c>
      <c r="K235" s="32">
        <f t="shared" si="13"/>
        <v>-30</v>
      </c>
    </row>
    <row r="236" spans="1:11" ht="12.75">
      <c r="A236" s="20" t="s">
        <v>519</v>
      </c>
      <c r="B236" s="35" t="s">
        <v>925</v>
      </c>
      <c r="C236" s="27">
        <v>355</v>
      </c>
      <c r="E236" s="22">
        <f t="shared" si="15"/>
        <v>370</v>
      </c>
      <c r="G236" s="23" t="e">
        <f>I236-#REF!</f>
        <v>#REF!</v>
      </c>
      <c r="I236" s="47">
        <v>370</v>
      </c>
      <c r="J236" s="39">
        <v>365</v>
      </c>
      <c r="K236" s="32">
        <f t="shared" si="13"/>
        <v>-5</v>
      </c>
    </row>
    <row r="237" spans="1:11" ht="12.75">
      <c r="A237" s="20" t="s">
        <v>521</v>
      </c>
      <c r="B237" s="35" t="s">
        <v>926</v>
      </c>
      <c r="C237" s="27">
        <v>395</v>
      </c>
      <c r="E237" s="22">
        <f t="shared" si="15"/>
        <v>380</v>
      </c>
      <c r="G237" s="23" t="e">
        <f>I237-#REF!</f>
        <v>#REF!</v>
      </c>
      <c r="I237" s="47">
        <v>350</v>
      </c>
      <c r="J237" s="39">
        <v>330</v>
      </c>
      <c r="K237" s="32">
        <f t="shared" si="13"/>
        <v>-20</v>
      </c>
    </row>
    <row r="238" spans="1:11" ht="12.75">
      <c r="A238" s="20" t="s">
        <v>302</v>
      </c>
      <c r="B238" s="35" t="s">
        <v>303</v>
      </c>
      <c r="C238" s="27" t="s">
        <v>10</v>
      </c>
      <c r="E238" s="22" t="str">
        <f t="shared" si="15"/>
        <v>AQA</v>
      </c>
      <c r="G238" s="23" t="e">
        <f>I238-#REF!</f>
        <v>#REF!</v>
      </c>
      <c r="I238" s="47">
        <v>125</v>
      </c>
      <c r="J238" s="39">
        <v>180</v>
      </c>
      <c r="K238" s="32">
        <f t="shared" si="13"/>
        <v>55</v>
      </c>
    </row>
    <row r="239" spans="1:11" ht="12.75">
      <c r="A239" s="20" t="s">
        <v>304</v>
      </c>
      <c r="B239" s="35" t="s">
        <v>305</v>
      </c>
      <c r="C239" s="27" t="s">
        <v>10</v>
      </c>
      <c r="E239" s="22" t="str">
        <f t="shared" si="15"/>
        <v>AQA</v>
      </c>
      <c r="G239" s="23" t="e">
        <f>I239-#REF!</f>
        <v>#REF!</v>
      </c>
      <c r="I239" s="47">
        <v>145</v>
      </c>
      <c r="J239" s="39">
        <v>170</v>
      </c>
      <c r="K239" s="32">
        <f t="shared" si="13"/>
        <v>25</v>
      </c>
    </row>
    <row r="240" spans="1:11" ht="12.75">
      <c r="A240" s="20" t="s">
        <v>306</v>
      </c>
      <c r="B240" s="35" t="s">
        <v>305</v>
      </c>
      <c r="C240" s="27" t="s">
        <v>10</v>
      </c>
      <c r="E240" s="22" t="str">
        <f t="shared" si="15"/>
        <v>AQA</v>
      </c>
      <c r="G240" s="23" t="e">
        <f>I240-#REF!</f>
        <v>#REF!</v>
      </c>
      <c r="I240" s="47">
        <v>280</v>
      </c>
      <c r="J240" s="39">
        <v>205</v>
      </c>
      <c r="K240" s="32">
        <f t="shared" si="13"/>
        <v>-75</v>
      </c>
    </row>
    <row r="241" spans="1:11" ht="12.75">
      <c r="A241" s="20" t="s">
        <v>307</v>
      </c>
      <c r="B241" s="35" t="s">
        <v>308</v>
      </c>
      <c r="C241" s="27" t="s">
        <v>10</v>
      </c>
      <c r="E241" s="22" t="str">
        <f t="shared" si="15"/>
        <v>AQA</v>
      </c>
      <c r="G241" s="23" t="e">
        <f>I241-#REF!</f>
        <v>#REF!</v>
      </c>
      <c r="I241" s="47">
        <v>135</v>
      </c>
      <c r="J241" s="39">
        <v>115</v>
      </c>
      <c r="K241" s="32">
        <f t="shared" si="13"/>
        <v>-20</v>
      </c>
    </row>
    <row r="242" spans="1:11" ht="12.75">
      <c r="A242" s="52" t="s">
        <v>1056</v>
      </c>
      <c r="B242" s="59" t="s">
        <v>1057</v>
      </c>
      <c r="C242" s="27"/>
      <c r="E242" s="22"/>
      <c r="G242" s="23"/>
      <c r="I242" s="47"/>
      <c r="J242" s="39">
        <v>100</v>
      </c>
      <c r="K242" s="32"/>
    </row>
    <row r="243" spans="1:11" ht="12.75">
      <c r="A243" s="52" t="s">
        <v>1058</v>
      </c>
      <c r="B243" s="59" t="s">
        <v>1059</v>
      </c>
      <c r="C243" s="27"/>
      <c r="E243" s="22"/>
      <c r="G243" s="23"/>
      <c r="I243" s="47"/>
      <c r="J243" s="39">
        <v>150</v>
      </c>
      <c r="K243" s="32"/>
    </row>
    <row r="244" spans="1:11" ht="12.75">
      <c r="A244" s="52" t="s">
        <v>1060</v>
      </c>
      <c r="B244" s="59" t="s">
        <v>1061</v>
      </c>
      <c r="C244" s="27"/>
      <c r="E244" s="22"/>
      <c r="G244" s="23"/>
      <c r="I244" s="47"/>
      <c r="J244" s="39">
        <v>135</v>
      </c>
      <c r="K244" s="32"/>
    </row>
    <row r="245" spans="1:11" ht="12.75">
      <c r="A245" s="20" t="s">
        <v>811</v>
      </c>
      <c r="B245" s="35" t="s">
        <v>927</v>
      </c>
      <c r="C245" s="27" t="s">
        <v>10</v>
      </c>
      <c r="E245" s="22">
        <f t="shared" si="15"/>
      </c>
      <c r="G245" s="23" t="e">
        <f>I245-#REF!</f>
        <v>#REF!</v>
      </c>
      <c r="I245" s="47">
        <v>185</v>
      </c>
      <c r="J245" s="39">
        <v>285</v>
      </c>
      <c r="K245" s="32">
        <f t="shared" si="13"/>
        <v>100</v>
      </c>
    </row>
    <row r="246" spans="1:11" ht="12.75">
      <c r="A246" s="20" t="s">
        <v>812</v>
      </c>
      <c r="B246" s="35" t="s">
        <v>928</v>
      </c>
      <c r="C246" s="27" t="s">
        <v>10</v>
      </c>
      <c r="E246" s="22">
        <f t="shared" si="15"/>
      </c>
      <c r="G246" s="23" t="e">
        <f>I246-#REF!</f>
        <v>#REF!</v>
      </c>
      <c r="I246" s="47">
        <v>250</v>
      </c>
      <c r="J246" s="39">
        <v>365</v>
      </c>
      <c r="K246" s="32">
        <f t="shared" si="13"/>
        <v>115</v>
      </c>
    </row>
    <row r="247" spans="1:11" ht="12.75">
      <c r="A247" s="20" t="s">
        <v>813</v>
      </c>
      <c r="B247" s="35" t="s">
        <v>929</v>
      </c>
      <c r="C247" s="27" t="s">
        <v>10</v>
      </c>
      <c r="E247" s="22"/>
      <c r="G247" s="23" t="e">
        <f>I247-#REF!</f>
        <v>#REF!</v>
      </c>
      <c r="I247" s="47">
        <v>170</v>
      </c>
      <c r="J247" s="39">
        <v>115</v>
      </c>
      <c r="K247" s="32">
        <f t="shared" si="13"/>
        <v>-55</v>
      </c>
    </row>
    <row r="248" spans="1:11" ht="12.75">
      <c r="A248" s="20" t="s">
        <v>814</v>
      </c>
      <c r="B248" s="35" t="s">
        <v>930</v>
      </c>
      <c r="C248" s="27" t="s">
        <v>536</v>
      </c>
      <c r="E248" s="22">
        <f>IF(COUNTIF(prev_L67_R1,A248),VLOOKUP(A248,prev_L67_R1,3,FALSE),"")</f>
      </c>
      <c r="G248" s="23" t="e">
        <f>I248-#REF!</f>
        <v>#VALUE!</v>
      </c>
      <c r="I248" s="47" t="s">
        <v>10</v>
      </c>
      <c r="J248" s="39">
        <v>135</v>
      </c>
      <c r="K248" s="32"/>
    </row>
    <row r="249" spans="1:11" ht="12.75">
      <c r="A249" s="52" t="s">
        <v>1062</v>
      </c>
      <c r="B249" s="59" t="s">
        <v>1063</v>
      </c>
      <c r="C249" s="27"/>
      <c r="E249" s="22"/>
      <c r="G249" s="23"/>
      <c r="I249" s="47"/>
      <c r="J249" s="39">
        <v>130</v>
      </c>
      <c r="K249" s="32"/>
    </row>
    <row r="250" spans="1:11" ht="12.75">
      <c r="A250" s="52" t="s">
        <v>1064</v>
      </c>
      <c r="B250" s="59" t="s">
        <v>310</v>
      </c>
      <c r="C250" s="27"/>
      <c r="E250" s="22"/>
      <c r="G250" s="23"/>
      <c r="I250" s="47"/>
      <c r="J250" s="39" t="s">
        <v>10</v>
      </c>
      <c r="K250" s="32"/>
    </row>
    <row r="251" spans="1:11" ht="12.75">
      <c r="A251" s="20" t="s">
        <v>309</v>
      </c>
      <c r="B251" s="35" t="s">
        <v>310</v>
      </c>
      <c r="C251" s="27" t="s">
        <v>10</v>
      </c>
      <c r="E251" s="22" t="str">
        <f>IF(COUNTIF(prev_L67_R1,A251),VLOOKUP(A251,prev_L67_R1,3,FALSE),"")</f>
        <v>AQA</v>
      </c>
      <c r="G251" s="23" t="e">
        <f>I251-#REF!</f>
        <v>#REF!</v>
      </c>
      <c r="I251" s="47">
        <v>110</v>
      </c>
      <c r="J251" s="39">
        <v>150</v>
      </c>
      <c r="K251" s="32">
        <f t="shared" si="13"/>
        <v>40</v>
      </c>
    </row>
    <row r="252" spans="1:11" ht="12.75">
      <c r="A252" s="52" t="s">
        <v>1065</v>
      </c>
      <c r="B252" s="59" t="s">
        <v>1066</v>
      </c>
      <c r="C252" s="27"/>
      <c r="E252" s="22"/>
      <c r="G252" s="23"/>
      <c r="I252" s="47"/>
      <c r="J252" s="39">
        <v>275</v>
      </c>
      <c r="K252" s="32"/>
    </row>
    <row r="253" spans="1:11" ht="12.75">
      <c r="A253" s="20" t="s">
        <v>311</v>
      </c>
      <c r="B253" s="35" t="s">
        <v>312</v>
      </c>
      <c r="C253" s="27" t="s">
        <v>10</v>
      </c>
      <c r="E253" s="22"/>
      <c r="G253" s="23" t="e">
        <f>I253-#REF!</f>
        <v>#VALUE!</v>
      </c>
      <c r="I253" s="47" t="s">
        <v>10</v>
      </c>
      <c r="J253" s="39" t="s">
        <v>10</v>
      </c>
      <c r="K253" s="32"/>
    </row>
    <row r="254" spans="1:11" ht="12.75">
      <c r="A254" s="20" t="s">
        <v>313</v>
      </c>
      <c r="B254" s="35" t="s">
        <v>312</v>
      </c>
      <c r="C254" s="27" t="s">
        <v>10</v>
      </c>
      <c r="E254" s="22" t="str">
        <f aca="true" t="shared" si="16" ref="E254:E262">IF(COUNTIF(prev_L67_R1,A254),VLOOKUP(A254,prev_L67_R1,3,FALSE),"")</f>
        <v>AQA</v>
      </c>
      <c r="G254" s="23" t="e">
        <f>I254-#REF!</f>
        <v>#REF!</v>
      </c>
      <c r="I254" s="47">
        <v>135</v>
      </c>
      <c r="J254" s="39">
        <v>150</v>
      </c>
      <c r="K254" s="32">
        <f t="shared" si="13"/>
        <v>15</v>
      </c>
    </row>
    <row r="255" spans="1:11" ht="12.75">
      <c r="A255" s="52" t="s">
        <v>1067</v>
      </c>
      <c r="B255" s="59" t="s">
        <v>1068</v>
      </c>
      <c r="C255" s="27"/>
      <c r="E255" s="22"/>
      <c r="G255" s="23"/>
      <c r="I255" s="47"/>
      <c r="J255" s="39" t="s">
        <v>10</v>
      </c>
      <c r="K255" s="32"/>
    </row>
    <row r="256" spans="1:11" ht="12.75">
      <c r="A256" s="52" t="s">
        <v>1119</v>
      </c>
      <c r="B256" s="59" t="s">
        <v>1121</v>
      </c>
      <c r="C256" s="27"/>
      <c r="E256" s="22"/>
      <c r="G256" s="23"/>
      <c r="I256" s="47"/>
      <c r="J256" s="39" t="s">
        <v>1120</v>
      </c>
      <c r="K256" s="32"/>
    </row>
    <row r="257" spans="1:11" ht="12.75">
      <c r="A257" s="20" t="s">
        <v>314</v>
      </c>
      <c r="B257" s="35" t="s">
        <v>315</v>
      </c>
      <c r="C257" s="27" t="s">
        <v>10</v>
      </c>
      <c r="E257" s="22" t="str">
        <f t="shared" si="16"/>
        <v>AQA</v>
      </c>
      <c r="G257" s="23" t="e">
        <f>I257-#REF!</f>
        <v>#REF!</v>
      </c>
      <c r="I257" s="47">
        <v>105</v>
      </c>
      <c r="J257" s="39" t="s">
        <v>10</v>
      </c>
      <c r="K257" s="32"/>
    </row>
    <row r="258" spans="1:11" ht="12.75">
      <c r="A258" s="20" t="s">
        <v>316</v>
      </c>
      <c r="B258" s="35" t="s">
        <v>317</v>
      </c>
      <c r="C258" s="27" t="s">
        <v>10</v>
      </c>
      <c r="E258" s="22" t="str">
        <f t="shared" si="16"/>
        <v>AQA</v>
      </c>
      <c r="G258" s="23" t="e">
        <f>I258-#REF!</f>
        <v>#REF!</v>
      </c>
      <c r="I258" s="47">
        <v>120</v>
      </c>
      <c r="J258" s="39">
        <v>125</v>
      </c>
      <c r="K258" s="32">
        <f t="shared" si="13"/>
        <v>5</v>
      </c>
    </row>
    <row r="259" spans="1:11" ht="12.75">
      <c r="A259" s="34" t="s">
        <v>931</v>
      </c>
      <c r="B259" s="35" t="s">
        <v>932</v>
      </c>
      <c r="C259" s="27"/>
      <c r="E259" s="22"/>
      <c r="G259" s="23"/>
      <c r="I259" s="47">
        <v>100</v>
      </c>
      <c r="J259" s="39" t="s">
        <v>10</v>
      </c>
      <c r="K259" s="32"/>
    </row>
    <row r="260" spans="1:11" ht="12.75">
      <c r="A260" s="20" t="s">
        <v>318</v>
      </c>
      <c r="B260" s="35" t="s">
        <v>319</v>
      </c>
      <c r="C260" s="27" t="s">
        <v>10</v>
      </c>
      <c r="E260" s="22" t="str">
        <f t="shared" si="16"/>
        <v>AQA</v>
      </c>
      <c r="G260" s="23" t="e">
        <f>I260-#REF!</f>
        <v>#REF!</v>
      </c>
      <c r="I260" s="47">
        <v>105</v>
      </c>
      <c r="J260" s="39" t="s">
        <v>10</v>
      </c>
      <c r="K260" s="32"/>
    </row>
    <row r="261" spans="1:11" ht="12.75">
      <c r="A261" s="20" t="s">
        <v>320</v>
      </c>
      <c r="B261" s="35" t="s">
        <v>933</v>
      </c>
      <c r="C261" s="27" t="s">
        <v>10</v>
      </c>
      <c r="E261" s="22" t="str">
        <f t="shared" si="16"/>
        <v>315#</v>
      </c>
      <c r="G261" s="23" t="e">
        <f>I261-#REF!</f>
        <v>#VALUE!</v>
      </c>
      <c r="I261" s="47" t="s">
        <v>1124</v>
      </c>
      <c r="J261" s="39" t="s">
        <v>1020</v>
      </c>
      <c r="K261" s="32">
        <f>200-300</f>
        <v>-100</v>
      </c>
    </row>
    <row r="262" spans="1:11" ht="12.75">
      <c r="A262" s="20" t="s">
        <v>300</v>
      </c>
      <c r="B262" s="35" t="s">
        <v>23</v>
      </c>
      <c r="C262" s="27" t="s">
        <v>10</v>
      </c>
      <c r="E262" s="22" t="str">
        <f t="shared" si="16"/>
        <v>AQA</v>
      </c>
      <c r="G262" s="23" t="e">
        <f>I262-#REF!</f>
        <v>#REF!</v>
      </c>
      <c r="I262" s="47">
        <v>115</v>
      </c>
      <c r="J262" s="39"/>
      <c r="K262" s="32"/>
    </row>
    <row r="263" spans="1:11" ht="12.75">
      <c r="A263" s="52" t="s">
        <v>1069</v>
      </c>
      <c r="B263" s="59" t="s">
        <v>1070</v>
      </c>
      <c r="C263" s="27"/>
      <c r="E263" s="22"/>
      <c r="G263" s="23"/>
      <c r="I263" s="47"/>
      <c r="J263" s="39">
        <v>150</v>
      </c>
      <c r="K263" s="32"/>
    </row>
    <row r="264" spans="1:11" ht="12.75">
      <c r="A264" s="52" t="s">
        <v>1071</v>
      </c>
      <c r="B264" s="59" t="s">
        <v>212</v>
      </c>
      <c r="C264" s="27"/>
      <c r="E264" s="22"/>
      <c r="G264" s="23"/>
      <c r="I264" s="47"/>
      <c r="J264" s="39">
        <v>135</v>
      </c>
      <c r="K264" s="32"/>
    </row>
    <row r="265" spans="1:11" ht="12.75">
      <c r="A265" s="52" t="s">
        <v>1072</v>
      </c>
      <c r="B265" s="59" t="s">
        <v>1073</v>
      </c>
      <c r="C265" s="27"/>
      <c r="E265" s="22"/>
      <c r="G265" s="23"/>
      <c r="I265" s="47"/>
      <c r="J265" s="39" t="s">
        <v>1074</v>
      </c>
      <c r="K265" s="32"/>
    </row>
    <row r="266" spans="1:11" ht="12.75">
      <c r="A266" s="34" t="s">
        <v>587</v>
      </c>
      <c r="B266" s="35" t="s">
        <v>586</v>
      </c>
      <c r="C266" s="27"/>
      <c r="E266" s="22"/>
      <c r="G266" s="23"/>
      <c r="I266" s="47">
        <v>255</v>
      </c>
      <c r="J266" s="39">
        <v>250</v>
      </c>
      <c r="K266" s="32">
        <f t="shared" si="13"/>
        <v>-5</v>
      </c>
    </row>
    <row r="267" spans="1:11" ht="12.75">
      <c r="A267" s="34" t="s">
        <v>934</v>
      </c>
      <c r="B267" s="35" t="s">
        <v>588</v>
      </c>
      <c r="C267" s="27">
        <v>295</v>
      </c>
      <c r="E267" s="22">
        <f>IF(COUNTIF(prev_L67_R1,A267),VLOOKUP(A267,prev_L67_R1,3,FALSE),"")</f>
      </c>
      <c r="G267" s="23" t="e">
        <f>I267-#REF!</f>
        <v>#REF!</v>
      </c>
      <c r="I267" s="47">
        <v>265</v>
      </c>
      <c r="J267" s="39">
        <v>270</v>
      </c>
      <c r="K267" s="32">
        <f aca="true" t="shared" si="17" ref="K267:K327">+J267-I267</f>
        <v>5</v>
      </c>
    </row>
    <row r="268" spans="1:11" ht="12.75">
      <c r="A268" s="53" t="s">
        <v>1075</v>
      </c>
      <c r="B268" s="59" t="s">
        <v>1076</v>
      </c>
      <c r="C268" s="27"/>
      <c r="E268" s="22"/>
      <c r="G268" s="23"/>
      <c r="I268" s="47"/>
      <c r="J268" s="39">
        <v>290</v>
      </c>
      <c r="K268" s="32"/>
    </row>
    <row r="269" spans="1:11" ht="12.75">
      <c r="A269" s="34" t="s">
        <v>935</v>
      </c>
      <c r="B269" s="35" t="s">
        <v>56</v>
      </c>
      <c r="C269" s="27">
        <v>225</v>
      </c>
      <c r="E269" s="22">
        <f>IF(COUNTIF(prev_L67_R1,A269),VLOOKUP(A269,prev_L67_R1,3,FALSE),"")</f>
      </c>
      <c r="G269" s="23" t="e">
        <f>I269-#REF!</f>
        <v>#REF!</v>
      </c>
      <c r="I269" s="47">
        <v>180</v>
      </c>
      <c r="J269" s="39">
        <v>210</v>
      </c>
      <c r="K269" s="32">
        <f t="shared" si="17"/>
        <v>30</v>
      </c>
    </row>
    <row r="270" spans="1:11" ht="12.75">
      <c r="A270" s="34" t="s">
        <v>936</v>
      </c>
      <c r="B270" s="35" t="s">
        <v>591</v>
      </c>
      <c r="C270" s="27">
        <v>260</v>
      </c>
      <c r="E270" s="22">
        <f>IF(COUNTIF(prev_L67_R1,A270),VLOOKUP(A270,prev_L67_R1,3,FALSE),"")</f>
      </c>
      <c r="G270" s="23" t="e">
        <f>I270-#REF!</f>
        <v>#REF!</v>
      </c>
      <c r="I270" s="47">
        <v>240</v>
      </c>
      <c r="J270" s="39">
        <v>240</v>
      </c>
      <c r="K270" s="32">
        <f t="shared" si="17"/>
        <v>0</v>
      </c>
    </row>
    <row r="271" spans="1:11" ht="12.75">
      <c r="A271" s="34" t="s">
        <v>937</v>
      </c>
      <c r="B271" s="35" t="s">
        <v>593</v>
      </c>
      <c r="C271" s="27">
        <v>250</v>
      </c>
      <c r="E271" s="22">
        <f>IF(COUNTIF(prev_L67_R1,A271),VLOOKUP(A271,prev_L67_R1,3,FALSE),"")</f>
      </c>
      <c r="G271" s="23" t="e">
        <f>I271-#REF!</f>
        <v>#REF!</v>
      </c>
      <c r="I271" s="47">
        <v>215</v>
      </c>
      <c r="J271" s="39">
        <v>205</v>
      </c>
      <c r="K271" s="32">
        <f t="shared" si="17"/>
        <v>-10</v>
      </c>
    </row>
    <row r="272" spans="1:11" ht="12.75">
      <c r="A272" s="34" t="s">
        <v>938</v>
      </c>
      <c r="B272" s="35" t="s">
        <v>939</v>
      </c>
      <c r="C272" s="27"/>
      <c r="E272" s="22"/>
      <c r="G272" s="23"/>
      <c r="I272" s="47">
        <v>185</v>
      </c>
      <c r="J272" s="39">
        <v>200</v>
      </c>
      <c r="K272" s="32">
        <f t="shared" si="17"/>
        <v>15</v>
      </c>
    </row>
    <row r="273" spans="1:11" ht="12.75">
      <c r="A273" s="34" t="s">
        <v>940</v>
      </c>
      <c r="B273" s="35" t="s">
        <v>41</v>
      </c>
      <c r="C273" s="27">
        <v>240</v>
      </c>
      <c r="E273" s="22">
        <f>IF(COUNTIF(prev_L67_R1,A273),VLOOKUP(A273,prev_L67_R1,3,FALSE),"")</f>
      </c>
      <c r="G273" s="23" t="e">
        <f>I273-#REF!</f>
        <v>#REF!</v>
      </c>
      <c r="I273" s="47">
        <v>215</v>
      </c>
      <c r="J273" s="39">
        <v>225</v>
      </c>
      <c r="K273" s="32">
        <f t="shared" si="17"/>
        <v>10</v>
      </c>
    </row>
    <row r="274" spans="1:11" ht="12.75">
      <c r="A274" s="34" t="s">
        <v>941</v>
      </c>
      <c r="B274" s="35" t="s">
        <v>180</v>
      </c>
      <c r="C274" s="27">
        <v>200</v>
      </c>
      <c r="E274" s="22">
        <f>IF(COUNTIF(prev_L67_R1,A274),VLOOKUP(A274,prev_L67_R1,3,FALSE),"")</f>
      </c>
      <c r="G274" s="23" t="e">
        <f>I274-#REF!</f>
        <v>#REF!</v>
      </c>
      <c r="I274" s="47">
        <v>170</v>
      </c>
      <c r="J274" s="39">
        <v>225</v>
      </c>
      <c r="K274" s="32">
        <f t="shared" si="17"/>
        <v>55</v>
      </c>
    </row>
    <row r="275" spans="1:11" ht="12.75">
      <c r="A275" s="34" t="s">
        <v>942</v>
      </c>
      <c r="B275" s="35" t="s">
        <v>595</v>
      </c>
      <c r="C275" s="27">
        <v>195</v>
      </c>
      <c r="E275" s="22">
        <f>IF(COUNTIF(prev_L67_R1,A275),VLOOKUP(A275,prev_L67_R1,3,FALSE),"")</f>
      </c>
      <c r="G275" s="23" t="e">
        <f>I275-#REF!</f>
        <v>#REF!</v>
      </c>
      <c r="I275" s="47">
        <v>210</v>
      </c>
      <c r="J275" s="39">
        <v>250</v>
      </c>
      <c r="K275" s="32">
        <f t="shared" si="17"/>
        <v>40</v>
      </c>
    </row>
    <row r="276" spans="1:11" ht="12.75">
      <c r="A276" s="34" t="s">
        <v>943</v>
      </c>
      <c r="B276" s="35" t="s">
        <v>944</v>
      </c>
      <c r="C276" s="27"/>
      <c r="E276" s="22"/>
      <c r="G276" s="23"/>
      <c r="I276" s="47">
        <v>170</v>
      </c>
      <c r="J276" s="39">
        <v>155</v>
      </c>
      <c r="K276" s="32">
        <f t="shared" si="17"/>
        <v>-15</v>
      </c>
    </row>
    <row r="277" spans="1:11" ht="12.75">
      <c r="A277" s="60" t="s">
        <v>1077</v>
      </c>
      <c r="B277" s="60" t="s">
        <v>1078</v>
      </c>
      <c r="C277" s="27"/>
      <c r="E277" s="22"/>
      <c r="G277" s="23"/>
      <c r="I277" s="47"/>
      <c r="J277" s="39">
        <v>240</v>
      </c>
      <c r="K277" s="32"/>
    </row>
    <row r="278" spans="1:11" ht="12.75">
      <c r="A278" s="38" t="s">
        <v>945</v>
      </c>
      <c r="B278" s="38" t="s">
        <v>601</v>
      </c>
      <c r="C278" s="27">
        <v>325</v>
      </c>
      <c r="E278" s="22">
        <f>IF(COUNTIF(prev_L67_R1,A278),VLOOKUP(A278,prev_L67_R1,3,FALSE),"")</f>
      </c>
      <c r="G278" s="23" t="e">
        <f>I278-#REF!</f>
        <v>#REF!</v>
      </c>
      <c r="I278" s="47">
        <v>290</v>
      </c>
      <c r="J278" s="39">
        <v>270</v>
      </c>
      <c r="K278" s="32">
        <f t="shared" si="17"/>
        <v>-20</v>
      </c>
    </row>
    <row r="279" spans="1:11" ht="12.75">
      <c r="A279" s="34" t="s">
        <v>946</v>
      </c>
      <c r="B279" s="35" t="s">
        <v>947</v>
      </c>
      <c r="C279" s="27">
        <v>230</v>
      </c>
      <c r="E279" s="22">
        <f>IF(COUNTIF(prev_L67_R1,A279),VLOOKUP(A279,prev_L67_R1,3,FALSE),"")</f>
      </c>
      <c r="G279" s="23" t="e">
        <f>I279-#REF!</f>
        <v>#REF!</v>
      </c>
      <c r="I279" s="47">
        <v>250</v>
      </c>
      <c r="J279" s="39">
        <v>345</v>
      </c>
      <c r="K279" s="32">
        <f t="shared" si="17"/>
        <v>95</v>
      </c>
    </row>
    <row r="280" spans="1:11" ht="12.75">
      <c r="A280" s="34" t="s">
        <v>948</v>
      </c>
      <c r="B280" s="35" t="s">
        <v>603</v>
      </c>
      <c r="C280" s="27">
        <v>310</v>
      </c>
      <c r="E280" s="22">
        <f>IF(COUNTIF(prev_L67_R1,A280),VLOOKUP(A280,prev_L67_R1,3,FALSE),"")</f>
      </c>
      <c r="G280" s="23" t="e">
        <f>I280-#REF!</f>
        <v>#REF!</v>
      </c>
      <c r="I280" s="47">
        <v>235</v>
      </c>
      <c r="J280" s="39">
        <v>220</v>
      </c>
      <c r="K280" s="32">
        <f t="shared" si="17"/>
        <v>-15</v>
      </c>
    </row>
    <row r="281" spans="1:11" ht="12.75">
      <c r="A281" s="38" t="s">
        <v>949</v>
      </c>
      <c r="B281" s="38" t="s">
        <v>605</v>
      </c>
      <c r="C281" s="27">
        <v>330</v>
      </c>
      <c r="E281" s="22"/>
      <c r="G281" s="23" t="e">
        <f>I281-#REF!</f>
        <v>#REF!</v>
      </c>
      <c r="I281" s="47">
        <v>335</v>
      </c>
      <c r="J281" s="39">
        <v>300</v>
      </c>
      <c r="K281" s="32">
        <f t="shared" si="17"/>
        <v>-35</v>
      </c>
    </row>
    <row r="282" spans="1:11" ht="12.75">
      <c r="A282" s="34" t="s">
        <v>950</v>
      </c>
      <c r="B282" s="35" t="s">
        <v>607</v>
      </c>
      <c r="C282" s="27">
        <v>355</v>
      </c>
      <c r="E282" s="22">
        <f aca="true" t="shared" si="18" ref="E282:E303">IF(COUNTIF(prev_L67_R1,A282),VLOOKUP(A282,prev_L67_R1,3,FALSE),"")</f>
      </c>
      <c r="G282" s="23" t="e">
        <f>I282-#REF!</f>
        <v>#REF!</v>
      </c>
      <c r="I282" s="47">
        <v>355</v>
      </c>
      <c r="J282" s="39">
        <v>345</v>
      </c>
      <c r="K282" s="32">
        <f t="shared" si="17"/>
        <v>-10</v>
      </c>
    </row>
    <row r="283" spans="1:11" ht="12.75">
      <c r="A283" s="34" t="s">
        <v>951</v>
      </c>
      <c r="B283" s="35" t="s">
        <v>952</v>
      </c>
      <c r="C283" s="27">
        <v>285</v>
      </c>
      <c r="E283" s="22">
        <f t="shared" si="18"/>
      </c>
      <c r="G283" s="23" t="e">
        <f>I283-#REF!</f>
        <v>#REF!</v>
      </c>
      <c r="I283" s="47">
        <v>270</v>
      </c>
      <c r="J283" s="39">
        <v>245</v>
      </c>
      <c r="K283" s="32">
        <f t="shared" si="17"/>
        <v>-25</v>
      </c>
    </row>
    <row r="284" spans="1:11" ht="12.75">
      <c r="A284" s="34" t="s">
        <v>953</v>
      </c>
      <c r="B284" s="35" t="s">
        <v>611</v>
      </c>
      <c r="C284" s="27">
        <v>225</v>
      </c>
      <c r="E284" s="22">
        <f t="shared" si="18"/>
      </c>
      <c r="G284" s="23" t="e">
        <f>I284-#REF!</f>
        <v>#REF!</v>
      </c>
      <c r="I284" s="47">
        <v>195</v>
      </c>
      <c r="J284" s="39">
        <v>195</v>
      </c>
      <c r="K284" s="32">
        <f t="shared" si="17"/>
        <v>0</v>
      </c>
    </row>
    <row r="285" spans="1:11" ht="12.75">
      <c r="A285" s="34" t="s">
        <v>954</v>
      </c>
      <c r="B285" s="35" t="s">
        <v>613</v>
      </c>
      <c r="C285" s="27">
        <v>265</v>
      </c>
      <c r="E285" s="22">
        <f t="shared" si="18"/>
      </c>
      <c r="G285" s="23" t="e">
        <f>I285-#REF!</f>
        <v>#REF!</v>
      </c>
      <c r="I285" s="47">
        <v>200</v>
      </c>
      <c r="J285" s="39">
        <v>270</v>
      </c>
      <c r="K285" s="32">
        <f t="shared" si="17"/>
        <v>70</v>
      </c>
    </row>
    <row r="286" spans="1:11" ht="12.75">
      <c r="A286" s="34" t="s">
        <v>955</v>
      </c>
      <c r="B286" s="35" t="s">
        <v>125</v>
      </c>
      <c r="C286" s="27">
        <v>235</v>
      </c>
      <c r="E286" s="22">
        <f t="shared" si="18"/>
      </c>
      <c r="G286" s="23" t="e">
        <f>I286-#REF!</f>
        <v>#REF!</v>
      </c>
      <c r="I286" s="47">
        <v>230</v>
      </c>
      <c r="J286" s="39">
        <v>205</v>
      </c>
      <c r="K286" s="32">
        <f t="shared" si="17"/>
        <v>-25</v>
      </c>
    </row>
    <row r="287" spans="1:11" ht="12.75">
      <c r="A287" s="34" t="s">
        <v>956</v>
      </c>
      <c r="B287" s="35" t="s">
        <v>957</v>
      </c>
      <c r="C287" s="27">
        <v>330</v>
      </c>
      <c r="E287" s="22">
        <f t="shared" si="18"/>
      </c>
      <c r="G287" s="23" t="e">
        <f>I287-#REF!</f>
        <v>#REF!</v>
      </c>
      <c r="I287" s="47">
        <v>310</v>
      </c>
      <c r="J287" s="39">
        <v>285</v>
      </c>
      <c r="K287" s="32">
        <f t="shared" si="17"/>
        <v>-25</v>
      </c>
    </row>
    <row r="288" spans="1:11" ht="12.75">
      <c r="A288" s="34" t="s">
        <v>958</v>
      </c>
      <c r="B288" s="35" t="s">
        <v>959</v>
      </c>
      <c r="C288" s="27">
        <v>320</v>
      </c>
      <c r="E288" s="22">
        <f t="shared" si="18"/>
      </c>
      <c r="G288" s="23" t="e">
        <f>I288-#REF!</f>
        <v>#REF!</v>
      </c>
      <c r="I288" s="47">
        <v>325</v>
      </c>
      <c r="J288" s="39">
        <v>315</v>
      </c>
      <c r="K288" s="32">
        <f t="shared" si="17"/>
        <v>-10</v>
      </c>
    </row>
    <row r="289" spans="1:11" ht="12.75">
      <c r="A289" s="34" t="s">
        <v>960</v>
      </c>
      <c r="B289" s="35" t="s">
        <v>37</v>
      </c>
      <c r="C289" s="27">
        <v>230</v>
      </c>
      <c r="E289" s="22">
        <f t="shared" si="18"/>
      </c>
      <c r="G289" s="23" t="e">
        <f>I289-#REF!</f>
        <v>#REF!</v>
      </c>
      <c r="I289" s="47">
        <v>225</v>
      </c>
      <c r="J289" s="39">
        <v>230</v>
      </c>
      <c r="K289" s="32">
        <f t="shared" si="17"/>
        <v>5</v>
      </c>
    </row>
    <row r="290" spans="1:11" ht="12.75">
      <c r="A290" s="38" t="s">
        <v>961</v>
      </c>
      <c r="B290" s="38" t="s">
        <v>623</v>
      </c>
      <c r="C290" s="27">
        <v>270</v>
      </c>
      <c r="E290" s="22">
        <f t="shared" si="18"/>
      </c>
      <c r="G290" s="23" t="e">
        <f>I290-#REF!</f>
        <v>#REF!</v>
      </c>
      <c r="I290" s="47">
        <v>255</v>
      </c>
      <c r="J290" s="39">
        <v>250</v>
      </c>
      <c r="K290" s="32">
        <f t="shared" si="17"/>
        <v>-5</v>
      </c>
    </row>
    <row r="291" spans="1:11" ht="12.75">
      <c r="A291" s="34" t="s">
        <v>962</v>
      </c>
      <c r="B291" s="35" t="s">
        <v>625</v>
      </c>
      <c r="C291" s="27">
        <v>200</v>
      </c>
      <c r="E291" s="22">
        <f t="shared" si="18"/>
      </c>
      <c r="G291" s="23" t="e">
        <f>I291-#REF!</f>
        <v>#REF!</v>
      </c>
      <c r="I291" s="47">
        <v>205</v>
      </c>
      <c r="J291" s="39">
        <v>180</v>
      </c>
      <c r="K291" s="32">
        <f t="shared" si="17"/>
        <v>-25</v>
      </c>
    </row>
    <row r="292" spans="1:11" ht="12.75">
      <c r="A292" s="34" t="s">
        <v>963</v>
      </c>
      <c r="B292" s="35" t="s">
        <v>25</v>
      </c>
      <c r="C292" s="27">
        <v>300</v>
      </c>
      <c r="E292" s="22">
        <f t="shared" si="18"/>
      </c>
      <c r="G292" s="23" t="e">
        <f>I292-#REF!</f>
        <v>#REF!</v>
      </c>
      <c r="I292" s="47">
        <v>315</v>
      </c>
      <c r="J292" s="39">
        <v>320</v>
      </c>
      <c r="K292" s="32">
        <f t="shared" si="17"/>
        <v>5</v>
      </c>
    </row>
    <row r="293" spans="1:11" ht="12.75">
      <c r="A293" s="34" t="s">
        <v>964</v>
      </c>
      <c r="B293" s="35" t="s">
        <v>206</v>
      </c>
      <c r="C293" s="27">
        <v>245</v>
      </c>
      <c r="E293" s="22">
        <f t="shared" si="18"/>
      </c>
      <c r="G293" s="23" t="e">
        <f>I293-#REF!</f>
        <v>#REF!</v>
      </c>
      <c r="I293" s="47">
        <v>245</v>
      </c>
      <c r="J293" s="39">
        <v>270</v>
      </c>
      <c r="K293" s="32">
        <f t="shared" si="17"/>
        <v>25</v>
      </c>
    </row>
    <row r="294" spans="1:11" ht="12.75">
      <c r="A294" s="34" t="s">
        <v>594</v>
      </c>
      <c r="B294" s="35" t="s">
        <v>965</v>
      </c>
      <c r="C294" s="27">
        <v>145</v>
      </c>
      <c r="E294" s="22">
        <f t="shared" si="18"/>
        <v>205</v>
      </c>
      <c r="G294" s="23" t="e">
        <f>I294-#REF!</f>
        <v>#REF!</v>
      </c>
      <c r="I294" s="47">
        <v>150</v>
      </c>
      <c r="J294" s="39">
        <v>185</v>
      </c>
      <c r="K294" s="32">
        <f t="shared" si="17"/>
        <v>35</v>
      </c>
    </row>
    <row r="295" spans="1:11" ht="12.75">
      <c r="A295" s="34" t="s">
        <v>966</v>
      </c>
      <c r="B295" s="35" t="s">
        <v>967</v>
      </c>
      <c r="C295" s="27">
        <v>160</v>
      </c>
      <c r="E295" s="22">
        <f t="shared" si="18"/>
      </c>
      <c r="G295" s="23" t="e">
        <f>I295-#REF!</f>
        <v>#REF!</v>
      </c>
      <c r="I295" s="47">
        <v>145</v>
      </c>
      <c r="J295" s="39">
        <v>160</v>
      </c>
      <c r="K295" s="32">
        <f t="shared" si="17"/>
        <v>15</v>
      </c>
    </row>
    <row r="296" spans="1:11" ht="12.75">
      <c r="A296" s="34" t="s">
        <v>968</v>
      </c>
      <c r="B296" s="35" t="s">
        <v>969</v>
      </c>
      <c r="C296" s="27">
        <v>140</v>
      </c>
      <c r="E296" s="22">
        <f t="shared" si="18"/>
      </c>
      <c r="G296" s="23" t="e">
        <f>I296-#REF!</f>
        <v>#REF!</v>
      </c>
      <c r="I296" s="47">
        <v>215</v>
      </c>
      <c r="J296" s="39"/>
      <c r="K296" s="32"/>
    </row>
    <row r="297" spans="1:11" ht="12.75">
      <c r="A297" s="34" t="s">
        <v>970</v>
      </c>
      <c r="B297" s="35" t="s">
        <v>971</v>
      </c>
      <c r="C297" s="27">
        <v>175</v>
      </c>
      <c r="E297" s="22">
        <f t="shared" si="18"/>
      </c>
      <c r="G297" s="23" t="e">
        <f>I297-#REF!</f>
        <v>#REF!</v>
      </c>
      <c r="I297" s="47">
        <v>140</v>
      </c>
      <c r="J297" s="39">
        <v>167</v>
      </c>
      <c r="K297" s="32">
        <f t="shared" si="17"/>
        <v>27</v>
      </c>
    </row>
    <row r="298" spans="1:11" ht="12.75">
      <c r="A298" s="34" t="s">
        <v>972</v>
      </c>
      <c r="B298" s="35" t="s">
        <v>965</v>
      </c>
      <c r="C298" s="27">
        <v>150</v>
      </c>
      <c r="E298" s="22">
        <f t="shared" si="18"/>
      </c>
      <c r="G298" s="23" t="e">
        <f>I298-#REF!</f>
        <v>#REF!</v>
      </c>
      <c r="I298" s="47">
        <v>195</v>
      </c>
      <c r="J298" s="39">
        <v>217</v>
      </c>
      <c r="K298" s="32">
        <f t="shared" si="17"/>
        <v>22</v>
      </c>
    </row>
    <row r="299" spans="1:11" ht="12.75">
      <c r="A299" s="34" t="s">
        <v>973</v>
      </c>
      <c r="B299" s="35" t="s">
        <v>974</v>
      </c>
      <c r="C299" s="27">
        <v>350</v>
      </c>
      <c r="E299" s="22">
        <f t="shared" si="18"/>
      </c>
      <c r="G299" s="23" t="e">
        <f>I299-#REF!</f>
        <v>#REF!</v>
      </c>
      <c r="I299" s="47">
        <v>290</v>
      </c>
      <c r="J299" s="39">
        <v>265</v>
      </c>
      <c r="K299" s="32">
        <f t="shared" si="17"/>
        <v>-25</v>
      </c>
    </row>
    <row r="300" spans="1:11" ht="12.75">
      <c r="A300" s="34" t="s">
        <v>975</v>
      </c>
      <c r="B300" s="35" t="s">
        <v>976</v>
      </c>
      <c r="C300" s="27">
        <v>185</v>
      </c>
      <c r="E300" s="22">
        <f t="shared" si="18"/>
      </c>
      <c r="G300" s="23" t="e">
        <f>I300-#REF!</f>
        <v>#REF!</v>
      </c>
      <c r="I300" s="47">
        <v>170</v>
      </c>
      <c r="J300" s="39">
        <v>165</v>
      </c>
      <c r="K300" s="32">
        <f t="shared" si="17"/>
        <v>-5</v>
      </c>
    </row>
    <row r="301" spans="1:11" ht="12.75">
      <c r="A301" s="34" t="s">
        <v>977</v>
      </c>
      <c r="B301" s="35" t="s">
        <v>978</v>
      </c>
      <c r="C301" s="27">
        <v>165</v>
      </c>
      <c r="E301" s="22">
        <f t="shared" si="18"/>
      </c>
      <c r="G301" s="23" t="e">
        <f>I301-#REF!</f>
        <v>#REF!</v>
      </c>
      <c r="I301" s="47">
        <v>140</v>
      </c>
      <c r="J301" s="39">
        <v>200</v>
      </c>
      <c r="K301" s="32">
        <f t="shared" si="17"/>
        <v>60</v>
      </c>
    </row>
    <row r="302" spans="1:11" ht="12.75">
      <c r="A302" s="34" t="s">
        <v>979</v>
      </c>
      <c r="B302" s="35" t="s">
        <v>980</v>
      </c>
      <c r="C302" s="27">
        <v>250</v>
      </c>
      <c r="E302" s="22">
        <f t="shared" si="18"/>
      </c>
      <c r="G302" s="23" t="e">
        <f>I302-#REF!</f>
        <v>#REF!</v>
      </c>
      <c r="I302" s="47">
        <v>145</v>
      </c>
      <c r="J302" s="39">
        <v>195</v>
      </c>
      <c r="K302" s="32">
        <f t="shared" si="17"/>
        <v>50</v>
      </c>
    </row>
    <row r="303" spans="1:11" ht="12.75">
      <c r="A303" s="34" t="s">
        <v>981</v>
      </c>
      <c r="B303" s="35" t="s">
        <v>978</v>
      </c>
      <c r="C303" s="27">
        <v>190</v>
      </c>
      <c r="E303" s="22">
        <f t="shared" si="18"/>
      </c>
      <c r="G303" s="23" t="e">
        <f>I303-#REF!</f>
        <v>#REF!</v>
      </c>
      <c r="I303" s="47">
        <v>230</v>
      </c>
      <c r="J303" s="39">
        <v>280</v>
      </c>
      <c r="K303" s="32">
        <f t="shared" si="17"/>
        <v>50</v>
      </c>
    </row>
    <row r="304" spans="1:11" ht="12.75">
      <c r="A304" s="20" t="s">
        <v>629</v>
      </c>
      <c r="B304" s="35" t="s">
        <v>630</v>
      </c>
      <c r="C304" s="27">
        <v>310</v>
      </c>
      <c r="E304" s="22">
        <f aca="true" t="shared" si="19" ref="E304:E322">IF(COUNTIF(prev_L67_R1,A304),VLOOKUP(A304,prev_L67_R1,3,FALSE),"")</f>
        <v>335</v>
      </c>
      <c r="G304" s="23" t="e">
        <f>I304-#REF!</f>
        <v>#REF!</v>
      </c>
      <c r="I304" s="47">
        <v>340</v>
      </c>
      <c r="J304" s="39">
        <v>315</v>
      </c>
      <c r="K304" s="32">
        <f t="shared" si="17"/>
        <v>-25</v>
      </c>
    </row>
    <row r="305" spans="1:11" ht="12.75">
      <c r="A305" s="34" t="s">
        <v>982</v>
      </c>
      <c r="B305" s="35" t="s">
        <v>983</v>
      </c>
      <c r="C305" s="36" t="s">
        <v>10</v>
      </c>
      <c r="E305" s="22"/>
      <c r="G305" s="23"/>
      <c r="I305" s="49" t="s">
        <v>10</v>
      </c>
      <c r="J305" s="43">
        <v>100</v>
      </c>
      <c r="K305" s="32"/>
    </row>
    <row r="306" spans="1:11" ht="12.75">
      <c r="A306" s="20" t="s">
        <v>524</v>
      </c>
      <c r="B306" s="35" t="s">
        <v>822</v>
      </c>
      <c r="C306" s="27">
        <v>145</v>
      </c>
      <c r="E306" s="22">
        <f t="shared" si="19"/>
        <v>140</v>
      </c>
      <c r="G306" s="23" t="e">
        <f>I306-#REF!</f>
        <v>#REF!</v>
      </c>
      <c r="I306" s="47">
        <v>150</v>
      </c>
      <c r="J306" s="39">
        <v>150</v>
      </c>
      <c r="K306" s="32">
        <f t="shared" si="17"/>
        <v>0</v>
      </c>
    </row>
    <row r="307" spans="1:11" ht="12.75">
      <c r="A307" s="20" t="s">
        <v>526</v>
      </c>
      <c r="B307" s="35" t="s">
        <v>984</v>
      </c>
      <c r="C307" s="27">
        <v>165</v>
      </c>
      <c r="E307" s="22" t="str">
        <f t="shared" si="19"/>
        <v>AQA</v>
      </c>
      <c r="G307" s="23" t="e">
        <f>I307-#REF!</f>
        <v>#REF!</v>
      </c>
      <c r="I307" s="47">
        <v>190</v>
      </c>
      <c r="J307" s="39">
        <v>140</v>
      </c>
      <c r="K307" s="32">
        <f t="shared" si="17"/>
        <v>-50</v>
      </c>
    </row>
    <row r="308" spans="1:11" ht="12.75">
      <c r="A308" s="20" t="s">
        <v>823</v>
      </c>
      <c r="B308" s="35" t="s">
        <v>824</v>
      </c>
      <c r="C308" s="27">
        <v>155</v>
      </c>
      <c r="E308" s="22">
        <f t="shared" si="19"/>
      </c>
      <c r="G308" s="23" t="e">
        <f>I308-#REF!</f>
        <v>#REF!</v>
      </c>
      <c r="I308" s="47">
        <v>185</v>
      </c>
      <c r="J308" s="39">
        <v>145</v>
      </c>
      <c r="K308" s="32">
        <f t="shared" si="17"/>
        <v>-40</v>
      </c>
    </row>
    <row r="309" spans="1:11" ht="12.75">
      <c r="A309" s="34" t="s">
        <v>985</v>
      </c>
      <c r="B309" s="35" t="s">
        <v>986</v>
      </c>
      <c r="C309" s="36" t="s">
        <v>899</v>
      </c>
      <c r="E309" s="22"/>
      <c r="G309" s="23"/>
      <c r="I309" s="50">
        <v>105</v>
      </c>
      <c r="J309" s="44">
        <v>155</v>
      </c>
      <c r="K309" s="32">
        <f t="shared" si="17"/>
        <v>50</v>
      </c>
    </row>
    <row r="310" spans="1:11" ht="12.75">
      <c r="A310" s="20" t="s">
        <v>530</v>
      </c>
      <c r="B310" s="35" t="s">
        <v>987</v>
      </c>
      <c r="C310" s="27">
        <v>140</v>
      </c>
      <c r="E310" s="22">
        <f t="shared" si="19"/>
        <v>145</v>
      </c>
      <c r="G310" s="23" t="e">
        <f>I310-#REF!</f>
        <v>#REF!</v>
      </c>
      <c r="I310" s="47">
        <v>140</v>
      </c>
      <c r="J310" s="39">
        <v>140</v>
      </c>
      <c r="K310" s="32">
        <f t="shared" si="17"/>
        <v>0</v>
      </c>
    </row>
    <row r="311" spans="1:11" ht="12.75">
      <c r="A311" s="20" t="s">
        <v>534</v>
      </c>
      <c r="B311" s="35" t="s">
        <v>988</v>
      </c>
      <c r="C311" s="27">
        <v>165</v>
      </c>
      <c r="E311" s="22" t="str">
        <f t="shared" si="19"/>
        <v>    </v>
      </c>
      <c r="G311" s="23" t="e">
        <f>I311-#REF!</f>
        <v>#REF!</v>
      </c>
      <c r="I311" s="47">
        <v>125</v>
      </c>
      <c r="J311" s="39">
        <v>110</v>
      </c>
      <c r="K311" s="32">
        <f t="shared" si="17"/>
        <v>-15</v>
      </c>
    </row>
    <row r="312" spans="1:11" ht="12.75">
      <c r="A312" s="20" t="s">
        <v>539</v>
      </c>
      <c r="B312" s="35" t="s">
        <v>25</v>
      </c>
      <c r="C312" s="27" t="s">
        <v>536</v>
      </c>
      <c r="E312" s="22">
        <f t="shared" si="19"/>
        <v>110</v>
      </c>
      <c r="G312" s="23" t="e">
        <f>I312-#REF!</f>
        <v>#REF!</v>
      </c>
      <c r="I312" s="47">
        <v>150</v>
      </c>
      <c r="J312" s="39">
        <v>145</v>
      </c>
      <c r="K312" s="32">
        <f t="shared" si="17"/>
        <v>-5</v>
      </c>
    </row>
    <row r="313" spans="1:11" ht="12.75">
      <c r="A313" s="34" t="s">
        <v>989</v>
      </c>
      <c r="B313" s="35" t="s">
        <v>990</v>
      </c>
      <c r="C313" s="27">
        <v>115</v>
      </c>
      <c r="E313" s="22">
        <f t="shared" si="19"/>
      </c>
      <c r="G313" s="23" t="e">
        <f>I313-#REF!</f>
        <v>#REF!</v>
      </c>
      <c r="I313" s="50">
        <v>175</v>
      </c>
      <c r="J313" s="44">
        <v>150</v>
      </c>
      <c r="K313" s="32">
        <f t="shared" si="17"/>
        <v>-25</v>
      </c>
    </row>
    <row r="314" spans="1:11" ht="12.75">
      <c r="A314" s="20" t="s">
        <v>541</v>
      </c>
      <c r="B314" s="35" t="s">
        <v>991</v>
      </c>
      <c r="C314" s="27" t="s">
        <v>10</v>
      </c>
      <c r="E314" s="22">
        <f t="shared" si="19"/>
        <v>110</v>
      </c>
      <c r="G314" s="23" t="e">
        <f>I314-#REF!</f>
        <v>#VALUE!</v>
      </c>
      <c r="I314" s="47" t="s">
        <v>10</v>
      </c>
      <c r="J314" s="39" t="s">
        <v>10</v>
      </c>
      <c r="K314" s="32"/>
    </row>
    <row r="315" spans="1:11" ht="12.75">
      <c r="A315" s="20" t="s">
        <v>542</v>
      </c>
      <c r="B315" s="35" t="s">
        <v>25</v>
      </c>
      <c r="C315" s="27" t="s">
        <v>10</v>
      </c>
      <c r="E315" s="22" t="str">
        <f t="shared" si="19"/>
        <v>AQA</v>
      </c>
      <c r="G315" s="23" t="e">
        <f>I315-#REF!</f>
        <v>#VALUE!</v>
      </c>
      <c r="I315" s="47" t="s">
        <v>10</v>
      </c>
      <c r="J315" s="39" t="s">
        <v>10</v>
      </c>
      <c r="K315" s="32"/>
    </row>
    <row r="316" spans="1:11" ht="12.75">
      <c r="A316" s="20" t="s">
        <v>545</v>
      </c>
      <c r="B316" s="35" t="s">
        <v>546</v>
      </c>
      <c r="C316" s="27">
        <v>145</v>
      </c>
      <c r="E316" s="22">
        <f t="shared" si="19"/>
        <v>120</v>
      </c>
      <c r="G316" s="23" t="e">
        <f>I316-#REF!</f>
        <v>#REF!</v>
      </c>
      <c r="I316" s="47">
        <v>140</v>
      </c>
      <c r="J316" s="39">
        <v>145</v>
      </c>
      <c r="K316" s="32">
        <f t="shared" si="17"/>
        <v>5</v>
      </c>
    </row>
    <row r="317" spans="1:11" ht="12.75">
      <c r="A317" s="20" t="s">
        <v>547</v>
      </c>
      <c r="B317" s="35" t="s">
        <v>992</v>
      </c>
      <c r="C317" s="27">
        <v>260</v>
      </c>
      <c r="E317" s="22">
        <f t="shared" si="19"/>
        <v>235</v>
      </c>
      <c r="G317" s="23" t="e">
        <f>I317-#REF!</f>
        <v>#REF!</v>
      </c>
      <c r="I317" s="47">
        <v>245</v>
      </c>
      <c r="J317" s="39">
        <v>195</v>
      </c>
      <c r="K317" s="32">
        <f t="shared" si="17"/>
        <v>-50</v>
      </c>
    </row>
    <row r="318" spans="1:11" ht="12.75">
      <c r="A318" s="34" t="s">
        <v>993</v>
      </c>
      <c r="B318" s="35" t="s">
        <v>994</v>
      </c>
      <c r="C318" s="27"/>
      <c r="E318" s="22"/>
      <c r="G318" s="23"/>
      <c r="I318" s="50">
        <v>140</v>
      </c>
      <c r="J318" s="44">
        <v>225</v>
      </c>
      <c r="K318" s="32">
        <f t="shared" si="17"/>
        <v>85</v>
      </c>
    </row>
    <row r="319" spans="1:11" ht="12.75">
      <c r="A319" s="53" t="s">
        <v>548</v>
      </c>
      <c r="B319" s="59" t="s">
        <v>549</v>
      </c>
      <c r="C319" s="27"/>
      <c r="E319" s="22"/>
      <c r="G319" s="23"/>
      <c r="I319" s="61"/>
      <c r="J319" s="62">
        <v>140</v>
      </c>
      <c r="K319" s="32"/>
    </row>
    <row r="320" spans="1:11" ht="12.75">
      <c r="A320" s="20" t="s">
        <v>550</v>
      </c>
      <c r="B320" s="35" t="s">
        <v>995</v>
      </c>
      <c r="C320" s="27">
        <v>150</v>
      </c>
      <c r="E320" s="22">
        <f t="shared" si="19"/>
        <v>115</v>
      </c>
      <c r="G320" s="23" t="e">
        <f>I320-#REF!</f>
        <v>#REF!</v>
      </c>
      <c r="I320" s="47">
        <v>155</v>
      </c>
      <c r="J320" s="39">
        <v>175</v>
      </c>
      <c r="K320" s="32">
        <f t="shared" si="17"/>
        <v>20</v>
      </c>
    </row>
    <row r="321" spans="1:11" ht="12.75">
      <c r="A321" s="20" t="s">
        <v>552</v>
      </c>
      <c r="B321" s="35" t="s">
        <v>41</v>
      </c>
      <c r="C321" s="27">
        <v>215</v>
      </c>
      <c r="E321" s="22">
        <f t="shared" si="19"/>
        <v>125</v>
      </c>
      <c r="G321" s="23" t="e">
        <f>I321-#REF!</f>
        <v>#REF!</v>
      </c>
      <c r="I321" s="47">
        <v>175</v>
      </c>
      <c r="J321" s="39">
        <v>145</v>
      </c>
      <c r="K321" s="32">
        <f t="shared" si="17"/>
        <v>-30</v>
      </c>
    </row>
    <row r="322" spans="1:11" ht="12.75">
      <c r="A322" s="20" t="s">
        <v>555</v>
      </c>
      <c r="B322" s="35" t="s">
        <v>116</v>
      </c>
      <c r="C322" s="27">
        <v>245</v>
      </c>
      <c r="E322" s="22">
        <f t="shared" si="19"/>
        <v>120</v>
      </c>
      <c r="G322" s="23" t="e">
        <f>I322-#REF!</f>
        <v>#REF!</v>
      </c>
      <c r="I322" s="47">
        <v>160</v>
      </c>
      <c r="J322" s="39">
        <v>180</v>
      </c>
      <c r="K322" s="32">
        <f t="shared" si="17"/>
        <v>20</v>
      </c>
    </row>
    <row r="323" spans="1:11" ht="12.75">
      <c r="A323" s="20" t="s">
        <v>556</v>
      </c>
      <c r="B323" s="35" t="s">
        <v>125</v>
      </c>
      <c r="C323" s="27">
        <v>175</v>
      </c>
      <c r="E323" s="22"/>
      <c r="G323" s="23" t="e">
        <f>I323-#REF!</f>
        <v>#REF!</v>
      </c>
      <c r="I323" s="47">
        <v>175</v>
      </c>
      <c r="J323" s="39">
        <v>140</v>
      </c>
      <c r="K323" s="32">
        <f t="shared" si="17"/>
        <v>-35</v>
      </c>
    </row>
    <row r="324" spans="1:11" ht="12.75">
      <c r="A324" s="20" t="s">
        <v>557</v>
      </c>
      <c r="B324" s="35" t="s">
        <v>37</v>
      </c>
      <c r="C324" s="27">
        <v>140</v>
      </c>
      <c r="E324" s="22">
        <f>IF(COUNTIF(prev_L67_R1,A324),VLOOKUP(A324,prev_L67_R1,3,FALSE),"")</f>
        <v>205</v>
      </c>
      <c r="G324" s="23" t="e">
        <f>I324-#REF!</f>
        <v>#REF!</v>
      </c>
      <c r="I324" s="47">
        <v>140</v>
      </c>
      <c r="J324" s="39">
        <v>140</v>
      </c>
      <c r="K324" s="32">
        <f t="shared" si="17"/>
        <v>0</v>
      </c>
    </row>
    <row r="325" spans="1:11" ht="12.75">
      <c r="A325" s="20" t="s">
        <v>558</v>
      </c>
      <c r="B325" s="35" t="s">
        <v>559</v>
      </c>
      <c r="C325" s="27">
        <v>140</v>
      </c>
      <c r="E325" s="22">
        <f>IF(COUNTIF(prev_L67_R1,A325),VLOOKUP(A325,prev_L67_R1,3,FALSE),"")</f>
        <v>135</v>
      </c>
      <c r="G325" s="23" t="e">
        <f>I325-#REF!</f>
        <v>#REF!</v>
      </c>
      <c r="I325" s="47">
        <v>170</v>
      </c>
      <c r="J325" s="39">
        <v>165</v>
      </c>
      <c r="K325" s="32">
        <f t="shared" si="17"/>
        <v>-5</v>
      </c>
    </row>
    <row r="326" spans="1:11" ht="12.75">
      <c r="A326" s="20" t="s">
        <v>560</v>
      </c>
      <c r="B326" s="35" t="s">
        <v>561</v>
      </c>
      <c r="C326" s="27">
        <v>200</v>
      </c>
      <c r="E326" s="22">
        <f>IF(COUNTIF(prev_L67_R1,A326),VLOOKUP(A326,prev_L67_R1,3,FALSE),"")</f>
        <v>140</v>
      </c>
      <c r="G326" s="23" t="e">
        <f>I326-#REF!</f>
        <v>#REF!</v>
      </c>
      <c r="I326" s="47">
        <v>210</v>
      </c>
      <c r="J326" s="39">
        <v>210</v>
      </c>
      <c r="K326" s="32">
        <f t="shared" si="17"/>
        <v>0</v>
      </c>
    </row>
    <row r="327" spans="1:11" ht="12.75">
      <c r="A327" s="20" t="s">
        <v>825</v>
      </c>
      <c r="B327" s="35" t="s">
        <v>109</v>
      </c>
      <c r="C327" s="27">
        <v>150</v>
      </c>
      <c r="E327" s="22"/>
      <c r="G327" s="23" t="e">
        <f>I327-#REF!</f>
        <v>#REF!</v>
      </c>
      <c r="I327" s="47">
        <v>140</v>
      </c>
      <c r="J327" s="39">
        <v>140</v>
      </c>
      <c r="K327" s="32">
        <f t="shared" si="17"/>
        <v>0</v>
      </c>
    </row>
    <row r="328" spans="1:11" ht="12.75">
      <c r="A328" s="20" t="s">
        <v>562</v>
      </c>
      <c r="B328" s="35" t="s">
        <v>563</v>
      </c>
      <c r="C328" s="27">
        <v>145</v>
      </c>
      <c r="E328" s="22">
        <f aca="true" t="shared" si="20" ref="E328:E341">IF(COUNTIF(prev_L67_R1,A328),VLOOKUP(A328,prev_L67_R1,3,FALSE),"")</f>
        <v>155</v>
      </c>
      <c r="G328" s="23" t="e">
        <f>I328-#REF!</f>
        <v>#REF!</v>
      </c>
      <c r="I328" s="47">
        <v>145</v>
      </c>
      <c r="J328" s="39">
        <v>220</v>
      </c>
      <c r="K328" s="32">
        <f aca="true" t="shared" si="21" ref="K328:K386">+J328-I328</f>
        <v>75</v>
      </c>
    </row>
    <row r="329" spans="1:11" ht="12.75">
      <c r="A329" s="20" t="s">
        <v>566</v>
      </c>
      <c r="B329" s="35" t="s">
        <v>71</v>
      </c>
      <c r="C329" s="27">
        <v>230</v>
      </c>
      <c r="E329" s="22">
        <f t="shared" si="20"/>
        <v>105</v>
      </c>
      <c r="G329" s="23" t="e">
        <f>I329-#REF!</f>
        <v>#REF!</v>
      </c>
      <c r="I329" s="47">
        <v>245</v>
      </c>
      <c r="J329" s="39">
        <v>215</v>
      </c>
      <c r="K329" s="32">
        <f t="shared" si="21"/>
        <v>-30</v>
      </c>
    </row>
    <row r="330" spans="1:11" ht="12.75">
      <c r="A330" s="34" t="s">
        <v>996</v>
      </c>
      <c r="B330" s="35" t="s">
        <v>73</v>
      </c>
      <c r="C330" s="27"/>
      <c r="E330" s="22"/>
      <c r="G330" s="23"/>
      <c r="I330" s="50">
        <v>215</v>
      </c>
      <c r="J330" s="44">
        <v>260</v>
      </c>
      <c r="K330" s="32">
        <f t="shared" si="21"/>
        <v>45</v>
      </c>
    </row>
    <row r="331" spans="1:11" ht="12.75">
      <c r="A331" s="20" t="s">
        <v>567</v>
      </c>
      <c r="B331" s="35" t="s">
        <v>568</v>
      </c>
      <c r="C331" s="27">
        <v>235</v>
      </c>
      <c r="E331" s="22">
        <f t="shared" si="20"/>
        <v>255</v>
      </c>
      <c r="G331" s="23" t="e">
        <f>I331-#REF!</f>
        <v>#REF!</v>
      </c>
      <c r="I331" s="47">
        <v>210</v>
      </c>
      <c r="J331" s="39">
        <v>150</v>
      </c>
      <c r="K331" s="32">
        <f t="shared" si="21"/>
        <v>-60</v>
      </c>
    </row>
    <row r="332" spans="1:11" ht="12.75">
      <c r="A332" s="34" t="s">
        <v>997</v>
      </c>
      <c r="B332" s="35" t="s">
        <v>998</v>
      </c>
      <c r="C332" s="27"/>
      <c r="E332" s="22"/>
      <c r="G332" s="23"/>
      <c r="I332" s="47"/>
      <c r="J332" s="39">
        <v>220</v>
      </c>
      <c r="K332" s="32"/>
    </row>
    <row r="333" spans="1:11" ht="12.75">
      <c r="A333" s="20" t="s">
        <v>569</v>
      </c>
      <c r="B333" s="35" t="s">
        <v>101</v>
      </c>
      <c r="C333" s="27">
        <v>230</v>
      </c>
      <c r="E333" s="22">
        <f t="shared" si="20"/>
        <v>250</v>
      </c>
      <c r="G333" s="23" t="e">
        <f>I333-#REF!</f>
        <v>#REF!</v>
      </c>
      <c r="I333" s="47">
        <v>210</v>
      </c>
      <c r="J333" s="39">
        <v>145</v>
      </c>
      <c r="K333" s="32">
        <f t="shared" si="21"/>
        <v>-65</v>
      </c>
    </row>
    <row r="334" spans="1:11" ht="12.75">
      <c r="A334" s="20" t="s">
        <v>570</v>
      </c>
      <c r="B334" s="35" t="s">
        <v>571</v>
      </c>
      <c r="C334" s="27">
        <v>235</v>
      </c>
      <c r="E334" s="22">
        <f t="shared" si="20"/>
        <v>265</v>
      </c>
      <c r="G334" s="23" t="e">
        <f>I334-#REF!</f>
        <v>#REF!</v>
      </c>
      <c r="I334" s="47">
        <v>225</v>
      </c>
      <c r="J334" s="39">
        <v>170</v>
      </c>
      <c r="K334" s="32">
        <f t="shared" si="21"/>
        <v>-55</v>
      </c>
    </row>
    <row r="335" spans="1:11" ht="12.75">
      <c r="A335" s="20" t="s">
        <v>572</v>
      </c>
      <c r="B335" s="35" t="s">
        <v>68</v>
      </c>
      <c r="C335" s="27">
        <v>365</v>
      </c>
      <c r="E335" s="22">
        <f t="shared" si="20"/>
        <v>350</v>
      </c>
      <c r="G335" s="23" t="e">
        <f>I335-#REF!</f>
        <v>#REF!</v>
      </c>
      <c r="I335" s="47">
        <v>380</v>
      </c>
      <c r="J335" s="39" t="s">
        <v>817</v>
      </c>
      <c r="K335" s="32">
        <f>390-380</f>
        <v>10</v>
      </c>
    </row>
    <row r="336" spans="1:11" ht="12.75">
      <c r="A336" s="34" t="s">
        <v>999</v>
      </c>
      <c r="B336" s="35" t="s">
        <v>1000</v>
      </c>
      <c r="C336" s="27"/>
      <c r="E336" s="22"/>
      <c r="G336" s="23"/>
      <c r="I336" s="50">
        <v>115</v>
      </c>
      <c r="J336" s="44">
        <v>360</v>
      </c>
      <c r="K336" s="32">
        <f t="shared" si="21"/>
        <v>245</v>
      </c>
    </row>
    <row r="337" spans="1:11" ht="12.75">
      <c r="A337" s="34" t="s">
        <v>1001</v>
      </c>
      <c r="B337" s="35" t="s">
        <v>1002</v>
      </c>
      <c r="C337" s="27"/>
      <c r="E337" s="22"/>
      <c r="G337" s="23"/>
      <c r="I337" s="50">
        <v>110</v>
      </c>
      <c r="J337" s="44">
        <v>250</v>
      </c>
      <c r="K337" s="32">
        <f t="shared" si="21"/>
        <v>140</v>
      </c>
    </row>
    <row r="338" spans="1:11" ht="12.75">
      <c r="A338" s="20" t="s">
        <v>575</v>
      </c>
      <c r="B338" s="35" t="s">
        <v>1003</v>
      </c>
      <c r="C338" s="27">
        <v>320</v>
      </c>
      <c r="E338" s="22">
        <f t="shared" si="20"/>
        <v>315</v>
      </c>
      <c r="G338" s="23" t="e">
        <f>I338-#REF!</f>
        <v>#REF!</v>
      </c>
      <c r="I338" s="47">
        <v>320</v>
      </c>
      <c r="J338" s="39">
        <v>300</v>
      </c>
      <c r="K338" s="32">
        <f t="shared" si="21"/>
        <v>-20</v>
      </c>
    </row>
    <row r="339" spans="1:11" ht="12.75">
      <c r="A339" s="20" t="s">
        <v>388</v>
      </c>
      <c r="B339" s="35" t="s">
        <v>389</v>
      </c>
      <c r="C339" s="27">
        <v>250</v>
      </c>
      <c r="E339" s="22">
        <f t="shared" si="20"/>
        <v>250</v>
      </c>
      <c r="G339" s="23" t="e">
        <f>I339-#REF!</f>
        <v>#REF!</v>
      </c>
      <c r="I339" s="47">
        <v>230</v>
      </c>
      <c r="J339" s="39">
        <v>230</v>
      </c>
      <c r="K339" s="32">
        <f t="shared" si="21"/>
        <v>0</v>
      </c>
    </row>
    <row r="340" spans="1:11" ht="12.75">
      <c r="A340" s="20" t="s">
        <v>392</v>
      </c>
      <c r="B340" s="35" t="s">
        <v>393</v>
      </c>
      <c r="C340" s="27">
        <v>200</v>
      </c>
      <c r="E340" s="22">
        <f t="shared" si="20"/>
        <v>200</v>
      </c>
      <c r="G340" s="23" t="e">
        <f>I340-#REF!</f>
        <v>#REF!</v>
      </c>
      <c r="I340" s="47">
        <v>230</v>
      </c>
      <c r="J340" s="39">
        <v>200</v>
      </c>
      <c r="K340" s="32">
        <f t="shared" si="21"/>
        <v>-30</v>
      </c>
    </row>
    <row r="341" spans="1:11" ht="12.75">
      <c r="A341" s="20" t="s">
        <v>394</v>
      </c>
      <c r="B341" s="35" t="s">
        <v>23</v>
      </c>
      <c r="C341" s="27">
        <v>200</v>
      </c>
      <c r="E341" s="22">
        <f t="shared" si="20"/>
        <v>290</v>
      </c>
      <c r="G341" s="23" t="e">
        <f>I341-#REF!</f>
        <v>#REF!</v>
      </c>
      <c r="I341" s="47">
        <v>200</v>
      </c>
      <c r="J341" s="39">
        <v>200</v>
      </c>
      <c r="K341" s="32">
        <f t="shared" si="21"/>
        <v>0</v>
      </c>
    </row>
    <row r="342" spans="1:11" ht="12.75">
      <c r="A342" s="20" t="s">
        <v>83</v>
      </c>
      <c r="B342" s="35" t="s">
        <v>84</v>
      </c>
      <c r="C342" s="27">
        <v>250</v>
      </c>
      <c r="E342" s="22"/>
      <c r="G342" s="23" t="e">
        <f>I342-#REF!</f>
        <v>#REF!</v>
      </c>
      <c r="I342" s="47">
        <v>225</v>
      </c>
      <c r="J342" s="39">
        <v>210</v>
      </c>
      <c r="K342" s="32">
        <f t="shared" si="21"/>
        <v>-15</v>
      </c>
    </row>
    <row r="343" spans="1:11" ht="12.75">
      <c r="A343" s="20" t="s">
        <v>85</v>
      </c>
      <c r="B343" s="35" t="s">
        <v>31</v>
      </c>
      <c r="C343" s="27">
        <v>275</v>
      </c>
      <c r="E343" s="22">
        <f aca="true" t="shared" si="22" ref="E343:E359">IF(COUNTIF(prev_L67_R1,A343),VLOOKUP(A343,prev_L67_R1,3,FALSE),"")</f>
        <v>275</v>
      </c>
      <c r="G343" s="23" t="e">
        <f>I343-#REF!</f>
        <v>#REF!</v>
      </c>
      <c r="I343" s="47">
        <v>240</v>
      </c>
      <c r="J343" s="39">
        <v>250</v>
      </c>
      <c r="K343" s="32">
        <f t="shared" si="21"/>
        <v>10</v>
      </c>
    </row>
    <row r="344" spans="1:11" ht="12.75">
      <c r="A344" s="52" t="s">
        <v>1079</v>
      </c>
      <c r="B344" s="59" t="s">
        <v>1080</v>
      </c>
      <c r="C344" s="27"/>
      <c r="E344" s="22"/>
      <c r="G344" s="23"/>
      <c r="I344" s="47"/>
      <c r="J344" s="39" t="s">
        <v>1081</v>
      </c>
      <c r="K344" s="32"/>
    </row>
    <row r="345" spans="1:11" ht="12.75">
      <c r="A345" s="20" t="s">
        <v>632</v>
      </c>
      <c r="B345" s="35" t="s">
        <v>23</v>
      </c>
      <c r="C345" s="27">
        <v>105</v>
      </c>
      <c r="E345" s="22">
        <f t="shared" si="22"/>
        <v>115</v>
      </c>
      <c r="G345" s="23" t="e">
        <f>I345-#REF!</f>
        <v>#VALUE!</v>
      </c>
      <c r="I345" s="47" t="s">
        <v>10</v>
      </c>
      <c r="J345" s="39" t="s">
        <v>10</v>
      </c>
      <c r="K345" s="32"/>
    </row>
    <row r="346" spans="1:11" ht="12.75">
      <c r="A346" s="20" t="s">
        <v>633</v>
      </c>
      <c r="B346" s="35" t="s">
        <v>634</v>
      </c>
      <c r="C346" s="27">
        <v>205</v>
      </c>
      <c r="E346" s="22">
        <f t="shared" si="22"/>
        <v>155</v>
      </c>
      <c r="G346" s="23" t="e">
        <f>I346-#REF!</f>
        <v>#VALUE!</v>
      </c>
      <c r="I346" s="47" t="s">
        <v>10</v>
      </c>
      <c r="J346" s="39" t="s">
        <v>10</v>
      </c>
      <c r="K346" s="32"/>
    </row>
    <row r="347" spans="1:11" ht="12.75">
      <c r="A347" s="20" t="s">
        <v>635</v>
      </c>
      <c r="B347" s="35" t="s">
        <v>212</v>
      </c>
      <c r="C347" s="27" t="s">
        <v>10</v>
      </c>
      <c r="E347" s="22">
        <f t="shared" si="22"/>
        <v>125</v>
      </c>
      <c r="G347" s="23" t="e">
        <f>I347-#REF!</f>
        <v>#VALUE!</v>
      </c>
      <c r="I347" s="47" t="s">
        <v>10</v>
      </c>
      <c r="J347" s="39">
        <v>115</v>
      </c>
      <c r="K347" s="32"/>
    </row>
    <row r="348" spans="1:11" ht="12.75">
      <c r="A348" s="20" t="s">
        <v>636</v>
      </c>
      <c r="B348" s="35" t="s">
        <v>637</v>
      </c>
      <c r="C348" s="27">
        <v>270</v>
      </c>
      <c r="E348" s="22">
        <f t="shared" si="22"/>
        <v>310</v>
      </c>
      <c r="G348" s="23" t="e">
        <f>I348-#REF!</f>
        <v>#REF!</v>
      </c>
      <c r="I348" s="47">
        <v>200</v>
      </c>
      <c r="J348" s="39">
        <v>240</v>
      </c>
      <c r="K348" s="32">
        <f t="shared" si="21"/>
        <v>40</v>
      </c>
    </row>
    <row r="349" spans="1:11" ht="12.75">
      <c r="A349" s="20" t="s">
        <v>638</v>
      </c>
      <c r="B349" s="35" t="s">
        <v>168</v>
      </c>
      <c r="C349" s="27">
        <v>310</v>
      </c>
      <c r="E349" s="22">
        <f t="shared" si="22"/>
        <v>280</v>
      </c>
      <c r="G349" s="23" t="e">
        <f>I349-#REF!</f>
        <v>#REF!</v>
      </c>
      <c r="I349" s="47">
        <v>290</v>
      </c>
      <c r="J349" s="39">
        <v>300</v>
      </c>
      <c r="K349" s="32">
        <f t="shared" si="21"/>
        <v>10</v>
      </c>
    </row>
    <row r="350" spans="1:11" ht="12.75">
      <c r="A350" s="20" t="s">
        <v>639</v>
      </c>
      <c r="B350" s="35" t="s">
        <v>1004</v>
      </c>
      <c r="C350" s="27">
        <v>140</v>
      </c>
      <c r="E350" s="22">
        <f t="shared" si="22"/>
        <v>140</v>
      </c>
      <c r="G350" s="23" t="e">
        <f>I350-#REF!</f>
        <v>#REF!</v>
      </c>
      <c r="I350" s="47">
        <v>140</v>
      </c>
      <c r="J350" s="39">
        <v>140</v>
      </c>
      <c r="K350" s="32">
        <f t="shared" si="21"/>
        <v>0</v>
      </c>
    </row>
    <row r="351" spans="1:11" ht="12.75">
      <c r="A351" s="20" t="s">
        <v>641</v>
      </c>
      <c r="B351" s="35" t="s">
        <v>642</v>
      </c>
      <c r="C351" s="27">
        <v>255</v>
      </c>
      <c r="E351" s="22">
        <f t="shared" si="22"/>
        <v>200</v>
      </c>
      <c r="G351" s="23" t="e">
        <f>I351-#REF!</f>
        <v>#REF!</v>
      </c>
      <c r="I351" s="47">
        <v>205</v>
      </c>
      <c r="J351" s="39">
        <v>250</v>
      </c>
      <c r="K351" s="32">
        <f t="shared" si="21"/>
        <v>45</v>
      </c>
    </row>
    <row r="352" spans="1:11" ht="12.75">
      <c r="A352" s="20" t="s">
        <v>643</v>
      </c>
      <c r="B352" s="35" t="s">
        <v>644</v>
      </c>
      <c r="C352" s="27">
        <v>235</v>
      </c>
      <c r="E352" s="22">
        <f t="shared" si="22"/>
        <v>200</v>
      </c>
      <c r="G352" s="23" t="e">
        <f>I352-#REF!</f>
        <v>#REF!</v>
      </c>
      <c r="I352" s="47">
        <v>145</v>
      </c>
      <c r="J352" s="39">
        <v>250</v>
      </c>
      <c r="K352" s="32">
        <f t="shared" si="21"/>
        <v>105</v>
      </c>
    </row>
    <row r="353" spans="1:11" ht="12.75">
      <c r="A353" s="20" t="s">
        <v>649</v>
      </c>
      <c r="B353" s="35" t="s">
        <v>650</v>
      </c>
      <c r="C353" s="27" t="s">
        <v>826</v>
      </c>
      <c r="E353" s="22" t="str">
        <f t="shared" si="22"/>
        <v>560+</v>
      </c>
      <c r="G353" s="23" t="e">
        <f>I353-#REF!</f>
        <v>#VALUE!</v>
      </c>
      <c r="I353" s="47" t="s">
        <v>1005</v>
      </c>
      <c r="J353" s="39" t="s">
        <v>1021</v>
      </c>
      <c r="K353" s="32">
        <f>587-695</f>
        <v>-108</v>
      </c>
    </row>
    <row r="354" spans="1:11" ht="12.75">
      <c r="A354" s="20" t="s">
        <v>652</v>
      </c>
      <c r="B354" s="35" t="s">
        <v>653</v>
      </c>
      <c r="C354" s="27">
        <v>230</v>
      </c>
      <c r="E354" s="22">
        <f t="shared" si="22"/>
        <v>260</v>
      </c>
      <c r="G354" s="23" t="e">
        <f>I354-#REF!</f>
        <v>#REF!</v>
      </c>
      <c r="I354" s="47">
        <v>180</v>
      </c>
      <c r="J354" s="39">
        <v>140</v>
      </c>
      <c r="K354" s="32">
        <f t="shared" si="21"/>
        <v>-40</v>
      </c>
    </row>
    <row r="355" spans="1:11" ht="12.75">
      <c r="A355" s="20" t="s">
        <v>655</v>
      </c>
      <c r="B355" s="35" t="s">
        <v>1006</v>
      </c>
      <c r="C355" s="27">
        <v>145</v>
      </c>
      <c r="E355" s="22" t="str">
        <f t="shared" si="22"/>
        <v>    </v>
      </c>
      <c r="G355" s="23" t="e">
        <f>I355-#REF!</f>
        <v>#REF!</v>
      </c>
      <c r="I355" s="47">
        <v>160</v>
      </c>
      <c r="J355" s="39">
        <v>145</v>
      </c>
      <c r="K355" s="32">
        <f t="shared" si="21"/>
        <v>-15</v>
      </c>
    </row>
    <row r="356" spans="1:11" ht="12.75">
      <c r="A356" s="20" t="s">
        <v>657</v>
      </c>
      <c r="B356" s="35" t="s">
        <v>37</v>
      </c>
      <c r="C356" s="27">
        <v>250</v>
      </c>
      <c r="E356" s="22">
        <f t="shared" si="22"/>
        <v>200</v>
      </c>
      <c r="G356" s="23" t="e">
        <f>I356-#REF!</f>
        <v>#REF!</v>
      </c>
      <c r="I356" s="47">
        <v>175</v>
      </c>
      <c r="J356" s="39">
        <v>155</v>
      </c>
      <c r="K356" s="32">
        <f t="shared" si="21"/>
        <v>-20</v>
      </c>
    </row>
    <row r="357" spans="1:11" ht="12.75">
      <c r="A357" s="20" t="s">
        <v>658</v>
      </c>
      <c r="B357" s="35" t="s">
        <v>659</v>
      </c>
      <c r="C357" s="27">
        <v>175</v>
      </c>
      <c r="E357" s="22">
        <f t="shared" si="22"/>
        <v>205</v>
      </c>
      <c r="G357" s="23" t="e">
        <f>I357-#REF!</f>
        <v>#REF!</v>
      </c>
      <c r="I357" s="47">
        <v>150</v>
      </c>
      <c r="J357" s="39">
        <v>170</v>
      </c>
      <c r="K357" s="32">
        <f t="shared" si="21"/>
        <v>20</v>
      </c>
    </row>
    <row r="358" spans="1:11" ht="12.75">
      <c r="A358" s="34" t="s">
        <v>1007</v>
      </c>
      <c r="B358" s="37" t="s">
        <v>1008</v>
      </c>
      <c r="C358" s="27"/>
      <c r="E358" s="22"/>
      <c r="G358" s="23"/>
      <c r="I358" s="51">
        <v>205</v>
      </c>
      <c r="J358" s="45">
        <v>165</v>
      </c>
      <c r="K358" s="32">
        <f t="shared" si="21"/>
        <v>-40</v>
      </c>
    </row>
    <row r="359" spans="1:11" ht="12.75">
      <c r="A359" s="20" t="s">
        <v>661</v>
      </c>
      <c r="B359" s="35" t="s">
        <v>125</v>
      </c>
      <c r="C359" s="27">
        <v>140</v>
      </c>
      <c r="E359" s="22">
        <f t="shared" si="22"/>
        <v>170</v>
      </c>
      <c r="G359" s="23" t="e">
        <f>I359-#REF!</f>
        <v>#REF!</v>
      </c>
      <c r="I359" s="47">
        <v>140</v>
      </c>
      <c r="J359" s="39">
        <v>150</v>
      </c>
      <c r="K359" s="32">
        <f t="shared" si="21"/>
        <v>10</v>
      </c>
    </row>
    <row r="360" spans="1:11" ht="12.75">
      <c r="A360" s="20" t="s">
        <v>662</v>
      </c>
      <c r="B360" s="35" t="s">
        <v>41</v>
      </c>
      <c r="C360" s="27">
        <v>230</v>
      </c>
      <c r="E360" s="22"/>
      <c r="G360" s="23" t="e">
        <f>I360-#REF!</f>
        <v>#REF!</v>
      </c>
      <c r="I360" s="47">
        <v>190</v>
      </c>
      <c r="J360" s="39">
        <v>155</v>
      </c>
      <c r="K360" s="32">
        <f t="shared" si="21"/>
        <v>-35</v>
      </c>
    </row>
    <row r="361" spans="1:11" ht="12.75">
      <c r="A361" s="20" t="s">
        <v>664</v>
      </c>
      <c r="B361" s="35" t="s">
        <v>665</v>
      </c>
      <c r="C361" s="27">
        <v>225</v>
      </c>
      <c r="E361" s="22" t="str">
        <f aca="true" t="shared" si="23" ref="E361:E371">IF(COUNTIF(prev_L67_R1,A361),VLOOKUP(A361,prev_L67_R1,3,FALSE),"")</f>
        <v>AQA</v>
      </c>
      <c r="G361" s="23" t="e">
        <f>I361-#REF!</f>
        <v>#VALUE!</v>
      </c>
      <c r="I361" s="47" t="s">
        <v>10</v>
      </c>
      <c r="J361" s="39">
        <v>100</v>
      </c>
      <c r="K361" s="32"/>
    </row>
    <row r="362" spans="1:11" ht="12.75">
      <c r="A362" s="20" t="s">
        <v>668</v>
      </c>
      <c r="B362" s="35" t="s">
        <v>382</v>
      </c>
      <c r="C362" s="27">
        <v>255</v>
      </c>
      <c r="E362" s="22">
        <f t="shared" si="23"/>
        <v>255</v>
      </c>
      <c r="G362" s="23" t="e">
        <f>I362-#REF!</f>
        <v>#REF!</v>
      </c>
      <c r="I362" s="47">
        <v>215</v>
      </c>
      <c r="J362" s="39">
        <v>245</v>
      </c>
      <c r="K362" s="32">
        <f t="shared" si="21"/>
        <v>30</v>
      </c>
    </row>
    <row r="363" spans="1:11" ht="12.75">
      <c r="A363" s="20" t="s">
        <v>669</v>
      </c>
      <c r="B363" s="35" t="s">
        <v>670</v>
      </c>
      <c r="C363" s="27">
        <v>250</v>
      </c>
      <c r="E363" s="22">
        <f t="shared" si="23"/>
        <v>235</v>
      </c>
      <c r="G363" s="23" t="e">
        <f>I363-#REF!</f>
        <v>#REF!</v>
      </c>
      <c r="I363" s="47">
        <v>230</v>
      </c>
      <c r="J363" s="39">
        <v>230</v>
      </c>
      <c r="K363" s="32">
        <f t="shared" si="21"/>
        <v>0</v>
      </c>
    </row>
    <row r="364" spans="1:11" ht="12.75">
      <c r="A364" s="20" t="s">
        <v>671</v>
      </c>
      <c r="B364" s="35" t="s">
        <v>672</v>
      </c>
      <c r="C364" s="27">
        <v>240</v>
      </c>
      <c r="E364" s="22">
        <f t="shared" si="23"/>
        <v>265</v>
      </c>
      <c r="G364" s="23" t="e">
        <f>I364-#REF!</f>
        <v>#REF!</v>
      </c>
      <c r="I364" s="47">
        <v>225</v>
      </c>
      <c r="J364" s="39">
        <v>245</v>
      </c>
      <c r="K364" s="32">
        <f t="shared" si="21"/>
        <v>20</v>
      </c>
    </row>
    <row r="365" spans="1:11" ht="12.75">
      <c r="A365" s="20" t="s">
        <v>673</v>
      </c>
      <c r="B365" s="35" t="s">
        <v>674</v>
      </c>
      <c r="C365" s="27">
        <v>365</v>
      </c>
      <c r="E365" s="22">
        <f t="shared" si="23"/>
        <v>360</v>
      </c>
      <c r="G365" s="23" t="e">
        <f>I365-#REF!</f>
        <v>#REF!</v>
      </c>
      <c r="I365" s="47">
        <v>355</v>
      </c>
      <c r="J365" s="39">
        <v>355</v>
      </c>
      <c r="K365" s="32">
        <f t="shared" si="21"/>
        <v>0</v>
      </c>
    </row>
    <row r="366" spans="1:11" ht="12.75">
      <c r="A366" s="20" t="s">
        <v>675</v>
      </c>
      <c r="B366" s="35" t="s">
        <v>676</v>
      </c>
      <c r="C366" s="27">
        <v>255</v>
      </c>
      <c r="E366" s="22">
        <f t="shared" si="23"/>
        <v>240</v>
      </c>
      <c r="G366" s="23" t="e">
        <f>I366-#REF!</f>
        <v>#REF!</v>
      </c>
      <c r="I366" s="47">
        <v>250</v>
      </c>
      <c r="J366" s="39">
        <v>230</v>
      </c>
      <c r="K366" s="32">
        <f t="shared" si="21"/>
        <v>-20</v>
      </c>
    </row>
    <row r="367" spans="1:11" ht="12.75">
      <c r="A367" s="20" t="s">
        <v>677</v>
      </c>
      <c r="B367" s="35" t="s">
        <v>678</v>
      </c>
      <c r="C367" s="27">
        <v>315</v>
      </c>
      <c r="E367" s="22">
        <f t="shared" si="23"/>
        <v>315</v>
      </c>
      <c r="G367" s="23" t="e">
        <f>I367-#REF!</f>
        <v>#REF!</v>
      </c>
      <c r="I367" s="47">
        <v>260</v>
      </c>
      <c r="J367" s="39">
        <v>235</v>
      </c>
      <c r="K367" s="32">
        <f t="shared" si="21"/>
        <v>-25</v>
      </c>
    </row>
    <row r="368" spans="1:11" ht="12.75">
      <c r="A368" s="20" t="s">
        <v>679</v>
      </c>
      <c r="B368" s="35" t="s">
        <v>680</v>
      </c>
      <c r="C368" s="27">
        <v>285</v>
      </c>
      <c r="E368" s="22">
        <f t="shared" si="23"/>
        <v>220</v>
      </c>
      <c r="G368" s="23" t="e">
        <f>I368-#REF!</f>
        <v>#REF!</v>
      </c>
      <c r="I368" s="47">
        <v>235</v>
      </c>
      <c r="J368" s="39">
        <v>205</v>
      </c>
      <c r="K368" s="32">
        <f t="shared" si="21"/>
        <v>-30</v>
      </c>
    </row>
    <row r="369" spans="1:11" ht="12.75">
      <c r="A369" s="20" t="s">
        <v>681</v>
      </c>
      <c r="B369" s="35" t="s">
        <v>682</v>
      </c>
      <c r="C369" s="27">
        <v>160</v>
      </c>
      <c r="E369" s="22">
        <f t="shared" si="23"/>
        <v>160</v>
      </c>
      <c r="G369" s="23" t="e">
        <f>I369-#REF!</f>
        <v>#REF!</v>
      </c>
      <c r="I369" s="47">
        <v>150</v>
      </c>
      <c r="J369" s="39">
        <v>145</v>
      </c>
      <c r="K369" s="32">
        <f t="shared" si="21"/>
        <v>-5</v>
      </c>
    </row>
    <row r="370" spans="1:11" ht="12.75">
      <c r="A370" s="20" t="s">
        <v>683</v>
      </c>
      <c r="B370" s="35" t="s">
        <v>684</v>
      </c>
      <c r="C370" s="27">
        <v>155</v>
      </c>
      <c r="E370" s="22">
        <f t="shared" si="23"/>
        <v>195</v>
      </c>
      <c r="G370" s="23" t="e">
        <f>I370-#REF!</f>
        <v>#REF!</v>
      </c>
      <c r="I370" s="47">
        <v>165</v>
      </c>
      <c r="J370" s="39">
        <v>210</v>
      </c>
      <c r="K370" s="32">
        <f t="shared" si="21"/>
        <v>45</v>
      </c>
    </row>
    <row r="371" spans="1:11" ht="12.75">
      <c r="A371" s="20" t="s">
        <v>685</v>
      </c>
      <c r="B371" s="35" t="s">
        <v>265</v>
      </c>
      <c r="C371" s="27">
        <v>140</v>
      </c>
      <c r="E371" s="22">
        <f t="shared" si="23"/>
        <v>140</v>
      </c>
      <c r="G371" s="23" t="e">
        <f>I371-#REF!</f>
        <v>#REF!</v>
      </c>
      <c r="I371" s="47">
        <v>160</v>
      </c>
      <c r="J371" s="39">
        <v>140</v>
      </c>
      <c r="K371" s="32">
        <f t="shared" si="21"/>
        <v>-20</v>
      </c>
    </row>
    <row r="372" spans="1:11" ht="12.75">
      <c r="A372" s="52" t="s">
        <v>686</v>
      </c>
      <c r="B372" s="59" t="s">
        <v>1082</v>
      </c>
      <c r="C372" s="27"/>
      <c r="E372" s="22"/>
      <c r="G372" s="23"/>
      <c r="I372" s="47"/>
      <c r="J372" s="39">
        <v>175</v>
      </c>
      <c r="K372" s="32"/>
    </row>
    <row r="373" spans="1:11" ht="12.75">
      <c r="A373" s="20" t="s">
        <v>688</v>
      </c>
      <c r="B373" s="35" t="s">
        <v>689</v>
      </c>
      <c r="C373" s="27">
        <v>225</v>
      </c>
      <c r="E373" s="22"/>
      <c r="G373" s="23" t="e">
        <f>I373-#REF!</f>
        <v>#REF!</v>
      </c>
      <c r="I373" s="47">
        <v>140</v>
      </c>
      <c r="J373" s="39">
        <v>200</v>
      </c>
      <c r="K373" s="32">
        <f t="shared" si="21"/>
        <v>60</v>
      </c>
    </row>
    <row r="374" spans="1:11" ht="12.75">
      <c r="A374" s="20" t="s">
        <v>357</v>
      </c>
      <c r="B374" s="35" t="s">
        <v>25</v>
      </c>
      <c r="C374" s="27">
        <v>235</v>
      </c>
      <c r="E374" s="22">
        <f aca="true" t="shared" si="24" ref="E374:E383">IF(COUNTIF(prev_L67_R1,A374),VLOOKUP(A374,prev_L67_R1,3,FALSE),"")</f>
        <v>230</v>
      </c>
      <c r="G374" s="23" t="e">
        <f>I374-#REF!</f>
        <v>#REF!</v>
      </c>
      <c r="I374" s="47">
        <v>280</v>
      </c>
      <c r="J374" s="39">
        <v>275</v>
      </c>
      <c r="K374" s="32">
        <f t="shared" si="21"/>
        <v>-5</v>
      </c>
    </row>
    <row r="375" spans="1:11" ht="12.75">
      <c r="A375" s="20" t="s">
        <v>358</v>
      </c>
      <c r="B375" s="35" t="s">
        <v>359</v>
      </c>
      <c r="C375" s="27">
        <v>210</v>
      </c>
      <c r="E375" s="22">
        <f t="shared" si="24"/>
        <v>210</v>
      </c>
      <c r="G375" s="23" t="e">
        <f>I375-#REF!</f>
        <v>#REF!</v>
      </c>
      <c r="I375" s="47">
        <v>255</v>
      </c>
      <c r="J375" s="39">
        <v>240</v>
      </c>
      <c r="K375" s="32">
        <f t="shared" si="21"/>
        <v>-15</v>
      </c>
    </row>
    <row r="376" spans="1:11" ht="12.75">
      <c r="A376" s="20" t="s">
        <v>360</v>
      </c>
      <c r="B376" s="35" t="s">
        <v>135</v>
      </c>
      <c r="C376" s="27">
        <v>200</v>
      </c>
      <c r="E376" s="22">
        <f t="shared" si="24"/>
        <v>240</v>
      </c>
      <c r="G376" s="23" t="e">
        <f>I376-#REF!</f>
        <v>#REF!</v>
      </c>
      <c r="I376" s="47">
        <v>200</v>
      </c>
      <c r="J376" s="39">
        <v>205</v>
      </c>
      <c r="K376" s="32">
        <f t="shared" si="21"/>
        <v>5</v>
      </c>
    </row>
    <row r="377" spans="1:11" ht="12.75">
      <c r="A377" s="20" t="s">
        <v>361</v>
      </c>
      <c r="B377" s="35" t="s">
        <v>163</v>
      </c>
      <c r="C377" s="27">
        <v>215</v>
      </c>
      <c r="E377" s="22">
        <f t="shared" si="24"/>
        <v>260</v>
      </c>
      <c r="G377" s="23" t="e">
        <f>I377-#REF!</f>
        <v>#REF!</v>
      </c>
      <c r="I377" s="47">
        <v>230</v>
      </c>
      <c r="J377" s="39">
        <v>185</v>
      </c>
      <c r="K377" s="32">
        <f t="shared" si="21"/>
        <v>-45</v>
      </c>
    </row>
    <row r="378" spans="1:11" ht="12.75">
      <c r="A378" s="20" t="s">
        <v>362</v>
      </c>
      <c r="B378" s="35" t="s">
        <v>265</v>
      </c>
      <c r="C378" s="27">
        <v>210</v>
      </c>
      <c r="E378" s="22">
        <f t="shared" si="24"/>
        <v>240</v>
      </c>
      <c r="G378" s="23" t="e">
        <f>I378-#REF!</f>
        <v>#REF!</v>
      </c>
      <c r="I378" s="47">
        <v>190</v>
      </c>
      <c r="J378" s="39">
        <v>190</v>
      </c>
      <c r="K378" s="32">
        <f t="shared" si="21"/>
        <v>0</v>
      </c>
    </row>
    <row r="379" spans="1:11" ht="12.75">
      <c r="A379" s="20" t="s">
        <v>363</v>
      </c>
      <c r="B379" s="38" t="s">
        <v>135</v>
      </c>
      <c r="C379" s="27">
        <v>200</v>
      </c>
      <c r="E379" s="22">
        <f t="shared" si="24"/>
        <v>240</v>
      </c>
      <c r="G379" s="23" t="e">
        <f>I379-#REF!</f>
        <v>#REF!</v>
      </c>
      <c r="I379" s="47">
        <v>200</v>
      </c>
      <c r="J379" s="39">
        <v>200</v>
      </c>
      <c r="K379" s="32">
        <f t="shared" si="21"/>
        <v>0</v>
      </c>
    </row>
    <row r="380" spans="1:11" ht="12.75">
      <c r="A380" s="20" t="s">
        <v>364</v>
      </c>
      <c r="B380" s="35" t="s">
        <v>365</v>
      </c>
      <c r="C380" s="27">
        <v>200</v>
      </c>
      <c r="E380" s="22">
        <f t="shared" si="24"/>
        <v>260</v>
      </c>
      <c r="G380" s="23" t="e">
        <f>I380-#REF!</f>
        <v>#REF!</v>
      </c>
      <c r="I380" s="47">
        <v>220</v>
      </c>
      <c r="J380" s="39">
        <v>205</v>
      </c>
      <c r="K380" s="32">
        <f t="shared" si="21"/>
        <v>-15</v>
      </c>
    </row>
    <row r="381" spans="1:11" ht="12.75">
      <c r="A381" s="20" t="s">
        <v>366</v>
      </c>
      <c r="B381" s="35" t="s">
        <v>265</v>
      </c>
      <c r="C381" s="27">
        <v>200</v>
      </c>
      <c r="E381" s="22">
        <f t="shared" si="24"/>
        <v>240</v>
      </c>
      <c r="G381" s="23" t="e">
        <f>I381-#REF!</f>
        <v>#REF!</v>
      </c>
      <c r="I381" s="47">
        <v>200</v>
      </c>
      <c r="J381" s="39">
        <v>205</v>
      </c>
      <c r="K381" s="32">
        <f t="shared" si="21"/>
        <v>5</v>
      </c>
    </row>
    <row r="382" spans="1:11" ht="12.75">
      <c r="A382" s="20" t="s">
        <v>367</v>
      </c>
      <c r="B382" s="35" t="s">
        <v>125</v>
      </c>
      <c r="C382" s="27" t="s">
        <v>10</v>
      </c>
      <c r="E382" s="22" t="str">
        <f t="shared" si="24"/>
        <v>AQA</v>
      </c>
      <c r="G382" s="23" t="e">
        <f>I382-#REF!</f>
        <v>#REF!</v>
      </c>
      <c r="I382" s="47">
        <v>120</v>
      </c>
      <c r="J382" s="39">
        <v>150</v>
      </c>
      <c r="K382" s="32">
        <f t="shared" si="21"/>
        <v>30</v>
      </c>
    </row>
    <row r="383" spans="1:11" ht="12.75">
      <c r="A383" s="20" t="s">
        <v>370</v>
      </c>
      <c r="B383" s="35" t="s">
        <v>37</v>
      </c>
      <c r="C383" s="27">
        <v>200</v>
      </c>
      <c r="E383" s="22">
        <f t="shared" si="24"/>
        <v>130</v>
      </c>
      <c r="G383" s="23" t="e">
        <f>I383-#REF!</f>
        <v>#REF!</v>
      </c>
      <c r="I383" s="47">
        <v>195</v>
      </c>
      <c r="J383" s="39">
        <v>160</v>
      </c>
      <c r="K383" s="32">
        <f t="shared" si="21"/>
        <v>-35</v>
      </c>
    </row>
    <row r="384" spans="1:11" ht="12.75">
      <c r="A384" s="20" t="s">
        <v>371</v>
      </c>
      <c r="B384" s="35" t="s">
        <v>37</v>
      </c>
      <c r="C384" s="27">
        <v>230</v>
      </c>
      <c r="E384" s="22"/>
      <c r="G384" s="23" t="e">
        <f>I384-#REF!</f>
        <v>#REF!</v>
      </c>
      <c r="I384" s="47">
        <v>235</v>
      </c>
      <c r="J384" s="39">
        <v>210</v>
      </c>
      <c r="K384" s="32">
        <f t="shared" si="21"/>
        <v>-25</v>
      </c>
    </row>
    <row r="385" spans="1:11" ht="12.75">
      <c r="A385" s="20" t="s">
        <v>372</v>
      </c>
      <c r="B385" s="35" t="s">
        <v>373</v>
      </c>
      <c r="C385" s="27">
        <v>250</v>
      </c>
      <c r="E385" s="22">
        <f>IF(COUNTIF(prev_L67_R1,A385),VLOOKUP(A385,prev_L67_R1,3,FALSE),"")</f>
        <v>280</v>
      </c>
      <c r="G385" s="23" t="e">
        <f>I385-#REF!</f>
        <v>#REF!</v>
      </c>
      <c r="I385" s="47">
        <v>205</v>
      </c>
      <c r="J385" s="39">
        <v>200</v>
      </c>
      <c r="K385" s="32">
        <f t="shared" si="21"/>
        <v>-5</v>
      </c>
    </row>
    <row r="386" spans="1:11" ht="12.75">
      <c r="A386" s="20" t="s">
        <v>374</v>
      </c>
      <c r="B386" s="35" t="s">
        <v>125</v>
      </c>
      <c r="C386" s="27">
        <v>175</v>
      </c>
      <c r="E386" s="22">
        <f>IF(COUNTIF(prev_L67_R1,A386),VLOOKUP(A386,prev_L67_R1,3,FALSE),"")</f>
        <v>200</v>
      </c>
      <c r="G386" s="23" t="e">
        <f>I386-#REF!</f>
        <v>#REF!</v>
      </c>
      <c r="I386" s="47">
        <v>185</v>
      </c>
      <c r="J386" s="39">
        <v>180</v>
      </c>
      <c r="K386" s="32">
        <f t="shared" si="21"/>
        <v>-5</v>
      </c>
    </row>
    <row r="387" spans="1:11" ht="12.75">
      <c r="A387" s="20" t="s">
        <v>377</v>
      </c>
      <c r="B387" s="35" t="s">
        <v>109</v>
      </c>
      <c r="C387" s="27">
        <v>255</v>
      </c>
      <c r="E387" s="22">
        <f>IF(COUNTIF(prev_L67_R1,A387),VLOOKUP(A387,prev_L67_R1,3,FALSE),"")</f>
        <v>255</v>
      </c>
      <c r="G387" s="23" t="e">
        <f>I387-#REF!</f>
        <v>#REF!</v>
      </c>
      <c r="I387" s="47">
        <v>255</v>
      </c>
      <c r="J387" s="39">
        <v>295</v>
      </c>
      <c r="K387" s="32">
        <f aca="true" t="shared" si="25" ref="K387:K452">+J387-I387</f>
        <v>40</v>
      </c>
    </row>
    <row r="388" spans="1:11" ht="12.75">
      <c r="A388" s="20" t="s">
        <v>815</v>
      </c>
      <c r="B388" s="35" t="s">
        <v>816</v>
      </c>
      <c r="C388" s="27">
        <v>245</v>
      </c>
      <c r="E388" s="22">
        <f>IF(COUNTIF(prev_L67_R1,A388),VLOOKUP(A388,prev_L67_R1,3,FALSE),"")</f>
      </c>
      <c r="G388" s="23" t="e">
        <f>I388-#REF!</f>
        <v>#REF!</v>
      </c>
      <c r="I388" s="47">
        <v>265</v>
      </c>
      <c r="J388" s="39">
        <v>320</v>
      </c>
      <c r="K388" s="32">
        <f t="shared" si="25"/>
        <v>55</v>
      </c>
    </row>
    <row r="389" spans="1:11" ht="12.75">
      <c r="A389" s="20" t="s">
        <v>378</v>
      </c>
      <c r="B389" s="35" t="s">
        <v>109</v>
      </c>
      <c r="C389" s="27">
        <v>255</v>
      </c>
      <c r="E389" s="22">
        <f>IF(COUNTIF(prev_L67_R1,A389),VLOOKUP(A389,prev_L67_R1,3,FALSE),"")</f>
        <v>255</v>
      </c>
      <c r="G389" s="23" t="e">
        <f>I389-#REF!</f>
        <v>#REF!</v>
      </c>
      <c r="I389" s="47">
        <v>280</v>
      </c>
      <c r="J389" s="39">
        <v>275</v>
      </c>
      <c r="K389" s="32">
        <f t="shared" si="25"/>
        <v>-5</v>
      </c>
    </row>
    <row r="390" spans="1:11" ht="12.75">
      <c r="A390" s="20" t="s">
        <v>379</v>
      </c>
      <c r="B390" s="35" t="s">
        <v>380</v>
      </c>
      <c r="C390" s="27">
        <v>200</v>
      </c>
      <c r="E390" s="22"/>
      <c r="G390" s="23" t="e">
        <f>I390-#REF!</f>
        <v>#REF!</v>
      </c>
      <c r="I390" s="47">
        <v>235</v>
      </c>
      <c r="J390" s="39">
        <v>275</v>
      </c>
      <c r="K390" s="32">
        <f t="shared" si="25"/>
        <v>40</v>
      </c>
    </row>
    <row r="391" spans="1:11" ht="12.75">
      <c r="A391" s="20" t="s">
        <v>381</v>
      </c>
      <c r="B391" s="35" t="s">
        <v>382</v>
      </c>
      <c r="C391" s="27">
        <v>275</v>
      </c>
      <c r="E391" s="22">
        <f>IF(COUNTIF(prev_L67_R1,A391),VLOOKUP(A391,prev_L67_R1,3,FALSE),"")</f>
        <v>310</v>
      </c>
      <c r="G391" s="23" t="e">
        <f>I391-#REF!</f>
        <v>#REF!</v>
      </c>
      <c r="I391" s="47">
        <v>310</v>
      </c>
      <c r="J391" s="39">
        <v>370</v>
      </c>
      <c r="K391" s="32">
        <f t="shared" si="25"/>
        <v>60</v>
      </c>
    </row>
    <row r="392" spans="1:11" ht="12.75">
      <c r="A392" s="20" t="s">
        <v>383</v>
      </c>
      <c r="B392" s="35" t="s">
        <v>384</v>
      </c>
      <c r="C392" s="27">
        <v>360</v>
      </c>
      <c r="E392" s="22">
        <f>IF(COUNTIF(prev_L67_R1,A392),VLOOKUP(A392,prev_L67_R1,3,FALSE),"")</f>
        <v>350</v>
      </c>
      <c r="G392" s="23" t="e">
        <f>I392-#REF!</f>
        <v>#REF!</v>
      </c>
      <c r="I392" s="47">
        <v>360</v>
      </c>
      <c r="J392" s="39">
        <v>380</v>
      </c>
      <c r="K392" s="32">
        <f t="shared" si="25"/>
        <v>20</v>
      </c>
    </row>
    <row r="393" spans="1:11" ht="13.5" customHeight="1">
      <c r="A393" s="20" t="s">
        <v>385</v>
      </c>
      <c r="B393" s="35" t="s">
        <v>386</v>
      </c>
      <c r="C393" s="27">
        <v>375</v>
      </c>
      <c r="E393" s="22">
        <f>IF(COUNTIF(prev_L67_R1,A393),VLOOKUP(A393,prev_L67_R1,3,FALSE),"")</f>
        <v>355</v>
      </c>
      <c r="G393" s="23" t="e">
        <f>I393-#REF!</f>
        <v>#REF!</v>
      </c>
      <c r="I393" s="47">
        <v>390</v>
      </c>
      <c r="J393" s="39">
        <v>395</v>
      </c>
      <c r="K393" s="32">
        <f t="shared" si="25"/>
        <v>5</v>
      </c>
    </row>
    <row r="394" spans="1:11" ht="12.75">
      <c r="A394" s="52" t="s">
        <v>1037</v>
      </c>
      <c r="B394" s="35" t="s">
        <v>734</v>
      </c>
      <c r="C394" s="27">
        <v>220</v>
      </c>
      <c r="E394" s="22">
        <f>IF(COUNTIF(prev_L67_R1,A394),VLOOKUP(A394,prev_L67_R1,3,FALSE),"")</f>
      </c>
      <c r="G394" s="23" t="e">
        <f>I394-#REF!</f>
        <v>#REF!</v>
      </c>
      <c r="I394" s="47">
        <v>210</v>
      </c>
      <c r="J394" s="39">
        <v>185</v>
      </c>
      <c r="K394" s="32">
        <f>+J394-I394</f>
        <v>-25</v>
      </c>
    </row>
    <row r="395" spans="1:11" ht="12.75">
      <c r="A395" s="53" t="s">
        <v>755</v>
      </c>
      <c r="B395" s="35" t="s">
        <v>25</v>
      </c>
      <c r="C395" s="27"/>
      <c r="E395" s="22"/>
      <c r="G395" s="23"/>
      <c r="I395" s="54">
        <v>135</v>
      </c>
      <c r="J395" s="57">
        <v>135</v>
      </c>
      <c r="K395" s="32">
        <f>+J395-I395</f>
        <v>0</v>
      </c>
    </row>
    <row r="396" spans="1:11" ht="12.75">
      <c r="A396" s="53" t="s">
        <v>1009</v>
      </c>
      <c r="B396" s="35" t="s">
        <v>206</v>
      </c>
      <c r="C396" s="27"/>
      <c r="E396" s="22"/>
      <c r="G396" s="23"/>
      <c r="I396" s="56" t="s">
        <v>10</v>
      </c>
      <c r="J396" s="56" t="s">
        <v>10</v>
      </c>
      <c r="K396" s="32"/>
    </row>
    <row r="397" spans="1:11" ht="12.75">
      <c r="A397" s="52" t="s">
        <v>757</v>
      </c>
      <c r="B397" s="35" t="s">
        <v>727</v>
      </c>
      <c r="C397" s="27">
        <v>395</v>
      </c>
      <c r="E397" s="22" t="str">
        <f>IF(COUNTIF(prev_L67_R1,A397),VLOOKUP(A397,prev_L67_R1,3,FALSE),"")</f>
        <v>AQA</v>
      </c>
      <c r="G397" s="23" t="e">
        <f>I397-#REF!</f>
        <v>#REF!</v>
      </c>
      <c r="I397" s="47">
        <v>405</v>
      </c>
      <c r="J397" s="39">
        <v>460</v>
      </c>
      <c r="K397" s="32">
        <f>+J397-I397</f>
        <v>55</v>
      </c>
    </row>
    <row r="398" spans="1:11" ht="12.75">
      <c r="A398" s="52" t="s">
        <v>1036</v>
      </c>
      <c r="B398" s="35" t="s">
        <v>744</v>
      </c>
      <c r="C398" s="27">
        <v>265</v>
      </c>
      <c r="E398" s="22">
        <f>IF(COUNTIF(prev_L67_R1,A398),VLOOKUP(A398,prev_L67_R1,3,FALSE),"")</f>
      </c>
      <c r="G398" s="23" t="e">
        <f>I398-#REF!</f>
        <v>#REF!</v>
      </c>
      <c r="I398" s="47">
        <v>245</v>
      </c>
      <c r="J398" s="39">
        <v>270</v>
      </c>
      <c r="K398" s="32">
        <f>+J398-I398</f>
        <v>25</v>
      </c>
    </row>
    <row r="399" spans="1:11" ht="12.75">
      <c r="A399" s="52" t="s">
        <v>1083</v>
      </c>
      <c r="B399" s="59" t="s">
        <v>1084</v>
      </c>
      <c r="C399" s="27"/>
      <c r="E399" s="22"/>
      <c r="G399" s="23"/>
      <c r="I399" s="47"/>
      <c r="J399" s="39"/>
      <c r="K399" s="32"/>
    </row>
    <row r="400" spans="1:11" ht="12.75">
      <c r="A400" s="52" t="s">
        <v>1035</v>
      </c>
      <c r="B400" s="35" t="s">
        <v>730</v>
      </c>
      <c r="C400" s="27">
        <v>240</v>
      </c>
      <c r="E400" s="22">
        <f>IF(COUNTIF(prev_L67_R1,A400),VLOOKUP(A400,prev_L67_R1,3,FALSE),"")</f>
      </c>
      <c r="G400" s="23" t="e">
        <f>I400-#REF!</f>
        <v>#REF!</v>
      </c>
      <c r="I400" s="47">
        <v>245</v>
      </c>
      <c r="J400" s="39">
        <v>200</v>
      </c>
      <c r="K400" s="32">
        <f>+J400-I400</f>
        <v>-45</v>
      </c>
    </row>
    <row r="401" spans="1:11" ht="12.75">
      <c r="A401" s="52" t="s">
        <v>1034</v>
      </c>
      <c r="B401" s="35" t="s">
        <v>732</v>
      </c>
      <c r="C401" s="27">
        <v>220</v>
      </c>
      <c r="E401" s="22">
        <f>IF(COUNTIF(prev_L67_R1,A401),VLOOKUP(A401,prev_L67_R1,3,FALSE),"")</f>
      </c>
      <c r="G401" s="23" t="e">
        <f>I401-#REF!</f>
        <v>#REF!</v>
      </c>
      <c r="I401" s="47">
        <v>210</v>
      </c>
      <c r="J401" s="39">
        <v>210</v>
      </c>
      <c r="K401" s="32">
        <f>+J401-I401</f>
        <v>0</v>
      </c>
    </row>
    <row r="402" spans="1:11" ht="12.75">
      <c r="A402" s="52" t="s">
        <v>1033</v>
      </c>
      <c r="B402" s="35" t="s">
        <v>736</v>
      </c>
      <c r="C402" s="27">
        <v>230</v>
      </c>
      <c r="E402" s="22"/>
      <c r="G402" s="23" t="e">
        <f>I402-#REF!</f>
        <v>#REF!</v>
      </c>
      <c r="I402" s="47">
        <v>220</v>
      </c>
      <c r="J402" s="39">
        <v>210</v>
      </c>
      <c r="K402" s="32">
        <f>+J402-I402</f>
        <v>-10</v>
      </c>
    </row>
    <row r="403" spans="1:11" ht="12.75">
      <c r="A403" s="52" t="s">
        <v>1085</v>
      </c>
      <c r="B403" s="59" t="s">
        <v>1086</v>
      </c>
      <c r="C403" s="27"/>
      <c r="E403" s="22"/>
      <c r="G403" s="23"/>
      <c r="I403" s="47"/>
      <c r="J403" s="39">
        <v>210</v>
      </c>
      <c r="K403" s="32"/>
    </row>
    <row r="404" spans="1:11" ht="12.75">
      <c r="A404" s="52" t="s">
        <v>1087</v>
      </c>
      <c r="B404" s="59" t="s">
        <v>1088</v>
      </c>
      <c r="C404" s="27"/>
      <c r="E404" s="22"/>
      <c r="G404" s="23"/>
      <c r="I404" s="47"/>
      <c r="J404" s="39">
        <v>250</v>
      </c>
      <c r="K404" s="32"/>
    </row>
    <row r="405" spans="1:11" ht="12.75">
      <c r="A405" s="52" t="s">
        <v>1032</v>
      </c>
      <c r="B405" s="35" t="s">
        <v>717</v>
      </c>
      <c r="C405" s="27">
        <v>215</v>
      </c>
      <c r="E405" s="22">
        <f>IF(COUNTIF(prev_L67_R1,A405),VLOOKUP(A405,prev_L67_R1,3,FALSE),"")</f>
      </c>
      <c r="G405" s="23" t="e">
        <f>I405-#REF!</f>
        <v>#REF!</v>
      </c>
      <c r="I405" s="47">
        <v>205</v>
      </c>
      <c r="J405" s="39">
        <v>205</v>
      </c>
      <c r="K405" s="32">
        <f>+J405-I405</f>
        <v>0</v>
      </c>
    </row>
    <row r="406" spans="1:11" ht="12.75">
      <c r="A406" s="52" t="s">
        <v>1031</v>
      </c>
      <c r="B406" s="35" t="s">
        <v>719</v>
      </c>
      <c r="C406" s="27">
        <v>230</v>
      </c>
      <c r="E406" s="22">
        <f>IF(COUNTIF(prev_L67_R1,A406),VLOOKUP(A406,prev_L67_R1,3,FALSE),"")</f>
      </c>
      <c r="G406" s="23" t="e">
        <f>I406-#REF!</f>
        <v>#REF!</v>
      </c>
      <c r="I406" s="47">
        <v>225</v>
      </c>
      <c r="J406" s="39">
        <v>230</v>
      </c>
      <c r="K406" s="32">
        <f>+J406-I406</f>
        <v>5</v>
      </c>
    </row>
    <row r="407" spans="1:11" ht="12.75">
      <c r="A407" s="52" t="s">
        <v>1089</v>
      </c>
      <c r="B407" s="59" t="s">
        <v>1090</v>
      </c>
      <c r="C407" s="27"/>
      <c r="E407" s="22"/>
      <c r="G407" s="23"/>
      <c r="I407" s="47"/>
      <c r="J407" s="39">
        <v>250</v>
      </c>
      <c r="K407" s="32"/>
    </row>
    <row r="408" spans="1:11" ht="12.75">
      <c r="A408" s="52" t="s">
        <v>1091</v>
      </c>
      <c r="B408" s="59" t="s">
        <v>1082</v>
      </c>
      <c r="C408" s="27"/>
      <c r="E408" s="22"/>
      <c r="G408" s="23"/>
      <c r="I408" s="47"/>
      <c r="J408" s="39">
        <v>200</v>
      </c>
      <c r="K408" s="32"/>
    </row>
    <row r="409" spans="1:11" ht="12.75">
      <c r="A409" s="52" t="s">
        <v>1092</v>
      </c>
      <c r="B409" s="59" t="s">
        <v>345</v>
      </c>
      <c r="C409" s="27"/>
      <c r="E409" s="22"/>
      <c r="G409" s="23"/>
      <c r="I409" s="47"/>
      <c r="J409" s="39"/>
      <c r="K409" s="32"/>
    </row>
    <row r="410" spans="1:11" ht="12.75">
      <c r="A410" s="52" t="s">
        <v>1093</v>
      </c>
      <c r="B410" s="59" t="s">
        <v>1094</v>
      </c>
      <c r="C410" s="27"/>
      <c r="E410" s="22"/>
      <c r="G410" s="23"/>
      <c r="I410" s="47"/>
      <c r="J410" s="39">
        <v>200</v>
      </c>
      <c r="K410" s="32"/>
    </row>
    <row r="411" spans="1:11" ht="12.75">
      <c r="A411" s="52" t="s">
        <v>1095</v>
      </c>
      <c r="B411" s="59" t="s">
        <v>1096</v>
      </c>
      <c r="C411" s="27"/>
      <c r="E411" s="22"/>
      <c r="G411" s="23"/>
      <c r="I411" s="47"/>
      <c r="J411" s="39">
        <v>240</v>
      </c>
      <c r="K411" s="32"/>
    </row>
    <row r="412" spans="1:11" ht="12.75">
      <c r="A412" s="52" t="s">
        <v>1099</v>
      </c>
      <c r="B412" s="59" t="s">
        <v>1098</v>
      </c>
      <c r="C412" s="27"/>
      <c r="E412" s="22"/>
      <c r="G412" s="23"/>
      <c r="I412" s="47"/>
      <c r="J412" s="39">
        <v>200</v>
      </c>
      <c r="K412" s="32"/>
    </row>
    <row r="413" spans="1:11" ht="12.75">
      <c r="A413" s="52" t="s">
        <v>1097</v>
      </c>
      <c r="B413" s="59" t="s">
        <v>1100</v>
      </c>
      <c r="C413" s="27"/>
      <c r="E413" s="22"/>
      <c r="G413" s="23"/>
      <c r="I413" s="47"/>
      <c r="J413" s="39">
        <v>225</v>
      </c>
      <c r="K413" s="32"/>
    </row>
    <row r="414" spans="1:11" ht="12.75">
      <c r="A414" s="52" t="s">
        <v>1101</v>
      </c>
      <c r="B414" s="59" t="s">
        <v>1102</v>
      </c>
      <c r="C414" s="27"/>
      <c r="E414" s="22"/>
      <c r="G414" s="23"/>
      <c r="I414" s="47"/>
      <c r="J414" s="39">
        <v>220</v>
      </c>
      <c r="K414" s="32"/>
    </row>
    <row r="415" spans="1:11" ht="12.75">
      <c r="A415" s="34" t="s">
        <v>1010</v>
      </c>
      <c r="B415" s="35" t="s">
        <v>769</v>
      </c>
      <c r="C415" s="27"/>
      <c r="E415" s="22"/>
      <c r="G415" s="23"/>
      <c r="I415" s="54">
        <v>305</v>
      </c>
      <c r="J415" s="57">
        <v>310</v>
      </c>
      <c r="K415" s="32">
        <f>+J415-I415</f>
        <v>5</v>
      </c>
    </row>
    <row r="416" spans="1:11" ht="12.75">
      <c r="A416" s="53" t="s">
        <v>1103</v>
      </c>
      <c r="B416" s="59" t="s">
        <v>1104</v>
      </c>
      <c r="C416" s="27"/>
      <c r="E416" s="22"/>
      <c r="G416" s="23"/>
      <c r="I416" s="54"/>
      <c r="J416" s="57">
        <v>305</v>
      </c>
      <c r="K416" s="32"/>
    </row>
    <row r="417" spans="1:11" ht="12.75">
      <c r="A417" s="52" t="s">
        <v>1030</v>
      </c>
      <c r="B417" s="35" t="s">
        <v>740</v>
      </c>
      <c r="C417" s="27">
        <v>235</v>
      </c>
      <c r="E417" s="22">
        <f>IF(COUNTIF(prev_L67_R1,A417),VLOOKUP(A417,prev_L67_R1,3,FALSE),"")</f>
      </c>
      <c r="G417" s="23" t="e">
        <f>I417-#REF!</f>
        <v>#REF!</v>
      </c>
      <c r="I417" s="47">
        <v>245</v>
      </c>
      <c r="J417" s="39">
        <v>245</v>
      </c>
      <c r="K417" s="32">
        <f>+J417-I417</f>
        <v>0</v>
      </c>
    </row>
    <row r="418" spans="1:11" ht="12.75">
      <c r="A418" s="52" t="s">
        <v>1029</v>
      </c>
      <c r="B418" s="35" t="s">
        <v>742</v>
      </c>
      <c r="C418" s="27">
        <v>240</v>
      </c>
      <c r="E418" s="22">
        <f>IF(COUNTIF(prev_L67_R1,A418),VLOOKUP(A418,prev_L67_R1,3,FALSE),"")</f>
      </c>
      <c r="G418" s="23" t="e">
        <f>I418-#REF!</f>
        <v>#REF!</v>
      </c>
      <c r="I418" s="47">
        <v>245</v>
      </c>
      <c r="J418" s="39">
        <v>335</v>
      </c>
      <c r="K418" s="32">
        <f>+J418-I418</f>
        <v>90</v>
      </c>
    </row>
    <row r="419" spans="1:11" ht="12.75">
      <c r="A419" s="52" t="s">
        <v>1028</v>
      </c>
      <c r="B419" s="35" t="s">
        <v>748</v>
      </c>
      <c r="C419" s="27">
        <v>355</v>
      </c>
      <c r="E419" s="22">
        <f>IF(COUNTIF(prev_L67_R1,A419),VLOOKUP(A419,prev_L67_R1,3,FALSE),"")</f>
      </c>
      <c r="G419" s="23" t="e">
        <f>I419-#REF!</f>
        <v>#REF!</v>
      </c>
      <c r="I419" s="47">
        <v>295</v>
      </c>
      <c r="J419" s="39">
        <v>295</v>
      </c>
      <c r="K419" s="32">
        <f>+J419-I419</f>
        <v>0</v>
      </c>
    </row>
    <row r="420" spans="1:11" ht="12.75">
      <c r="A420" s="52" t="s">
        <v>1027</v>
      </c>
      <c r="B420" s="35" t="s">
        <v>750</v>
      </c>
      <c r="C420" s="27">
        <v>335</v>
      </c>
      <c r="E420" s="22">
        <f>IF(COUNTIF(prev_L67_R1,A420),VLOOKUP(A420,prev_L67_R1,3,FALSE),"")</f>
      </c>
      <c r="G420" s="23" t="e">
        <f>I420-#REF!</f>
        <v>#REF!</v>
      </c>
      <c r="I420" s="55">
        <v>300</v>
      </c>
      <c r="J420" s="58">
        <v>290</v>
      </c>
      <c r="K420" s="32">
        <f>+J420-I420</f>
        <v>-10</v>
      </c>
    </row>
    <row r="421" spans="1:11" ht="12.75">
      <c r="A421" s="52" t="s">
        <v>1026</v>
      </c>
      <c r="B421" s="35" t="s">
        <v>199</v>
      </c>
      <c r="C421" s="27">
        <v>340</v>
      </c>
      <c r="E421" s="22">
        <f>IF(COUNTIF(prev_L67_R1,A421),VLOOKUP(A421,prev_L67_R1,3,FALSE),"")</f>
      </c>
      <c r="G421" s="23" t="e">
        <f>I421-#REF!</f>
        <v>#REF!</v>
      </c>
      <c r="I421" s="55">
        <v>300</v>
      </c>
      <c r="J421" s="58">
        <v>280</v>
      </c>
      <c r="K421" s="32">
        <f>+J421-I421</f>
        <v>-20</v>
      </c>
    </row>
    <row r="422" spans="1:11" ht="12.75">
      <c r="A422" s="52" t="s">
        <v>1105</v>
      </c>
      <c r="B422" s="59" t="s">
        <v>166</v>
      </c>
      <c r="C422" s="27"/>
      <c r="E422" s="22"/>
      <c r="G422" s="23"/>
      <c r="I422" s="55"/>
      <c r="J422" s="58">
        <v>280</v>
      </c>
      <c r="K422" s="32"/>
    </row>
    <row r="423" spans="1:11" ht="12.75">
      <c r="A423" s="52" t="s">
        <v>1025</v>
      </c>
      <c r="B423" s="35" t="s">
        <v>725</v>
      </c>
      <c r="C423" s="27">
        <v>275</v>
      </c>
      <c r="E423" s="22">
        <f>IF(COUNTIF(prev_L67_R1,A423),VLOOKUP(A423,prev_L67_R1,3,FALSE),"")</f>
      </c>
      <c r="G423" s="23" t="e">
        <f>I423-#REF!</f>
        <v>#REF!</v>
      </c>
      <c r="I423" s="55">
        <v>240</v>
      </c>
      <c r="J423" s="58">
        <v>285</v>
      </c>
      <c r="K423" s="32">
        <f>+J423-I423</f>
        <v>45</v>
      </c>
    </row>
    <row r="424" spans="1:11" ht="12.75">
      <c r="A424" s="20" t="s">
        <v>400</v>
      </c>
      <c r="B424" s="35" t="s">
        <v>73</v>
      </c>
      <c r="C424" s="27" t="s">
        <v>817</v>
      </c>
      <c r="E424" s="22" t="str">
        <f aca="true" t="shared" si="26" ref="E424:E451">IF(COUNTIF(prev_L67_R1,A424),VLOOKUP(A424,prev_L67_R1,3,FALSE),"")</f>
        <v>385*</v>
      </c>
      <c r="G424" s="23" t="e">
        <f>I424-#REF!</f>
        <v>#VALUE!</v>
      </c>
      <c r="I424" s="47" t="s">
        <v>1125</v>
      </c>
      <c r="J424" s="39" t="s">
        <v>1022</v>
      </c>
      <c r="K424" s="32">
        <f>375-380</f>
        <v>-5</v>
      </c>
    </row>
    <row r="425" spans="1:11" ht="12.75">
      <c r="A425" s="20" t="s">
        <v>402</v>
      </c>
      <c r="B425" s="35" t="s">
        <v>403</v>
      </c>
      <c r="C425" s="27">
        <v>525</v>
      </c>
      <c r="E425" s="22" t="str">
        <f t="shared" si="26"/>
        <v>550#</v>
      </c>
      <c r="G425" s="23" t="e">
        <f>I425-#REF!</f>
        <v>#VALUE!</v>
      </c>
      <c r="I425" s="47" t="s">
        <v>1126</v>
      </c>
      <c r="J425" s="39" t="s">
        <v>1023</v>
      </c>
      <c r="K425" s="32">
        <f>465-500</f>
        <v>-35</v>
      </c>
    </row>
    <row r="426" spans="1:11" ht="12.75">
      <c r="A426" s="20" t="s">
        <v>405</v>
      </c>
      <c r="B426" s="35" t="s">
        <v>406</v>
      </c>
      <c r="C426" s="27">
        <v>460</v>
      </c>
      <c r="E426" s="22" t="str">
        <f t="shared" si="26"/>
        <v>470#</v>
      </c>
      <c r="G426" s="23" t="e">
        <f>I426-#REF!</f>
        <v>#VALUE!</v>
      </c>
      <c r="I426" s="47" t="s">
        <v>1127</v>
      </c>
      <c r="J426" s="39" t="s">
        <v>1024</v>
      </c>
      <c r="K426" s="32">
        <f>435-420</f>
        <v>15</v>
      </c>
    </row>
    <row r="427" spans="1:11" ht="12.75">
      <c r="A427" s="20" t="s">
        <v>765</v>
      </c>
      <c r="B427" s="35" t="s">
        <v>23</v>
      </c>
      <c r="C427" s="27">
        <v>200</v>
      </c>
      <c r="E427" s="22">
        <f t="shared" si="26"/>
        <v>210</v>
      </c>
      <c r="G427" s="23" t="e">
        <f>I427-#REF!</f>
        <v>#REF!</v>
      </c>
      <c r="I427" s="47">
        <v>200</v>
      </c>
      <c r="J427" s="39">
        <v>200</v>
      </c>
      <c r="K427" s="32">
        <f t="shared" si="25"/>
        <v>0</v>
      </c>
    </row>
    <row r="428" spans="1:11" ht="12.75">
      <c r="A428" s="20" t="s">
        <v>770</v>
      </c>
      <c r="B428" s="35" t="s">
        <v>125</v>
      </c>
      <c r="C428" s="27">
        <v>220</v>
      </c>
      <c r="E428" s="22">
        <f t="shared" si="26"/>
        <v>220</v>
      </c>
      <c r="G428" s="23" t="e">
        <f>I428-#REF!</f>
        <v>#REF!</v>
      </c>
      <c r="I428" s="47">
        <v>215</v>
      </c>
      <c r="J428" s="39">
        <v>205</v>
      </c>
      <c r="K428" s="32">
        <f t="shared" si="25"/>
        <v>-10</v>
      </c>
    </row>
    <row r="429" spans="1:11" ht="12.75">
      <c r="A429" s="20" t="s">
        <v>772</v>
      </c>
      <c r="B429" s="35" t="s">
        <v>37</v>
      </c>
      <c r="C429" s="27">
        <v>210</v>
      </c>
      <c r="E429" s="22">
        <f t="shared" si="26"/>
        <v>225</v>
      </c>
      <c r="G429" s="23" t="e">
        <f>I429-#REF!</f>
        <v>#REF!</v>
      </c>
      <c r="I429" s="47">
        <v>205</v>
      </c>
      <c r="J429" s="39">
        <v>200</v>
      </c>
      <c r="K429" s="32">
        <f t="shared" si="25"/>
        <v>-5</v>
      </c>
    </row>
    <row r="430" spans="1:11" ht="12.75">
      <c r="A430" s="20" t="s">
        <v>773</v>
      </c>
      <c r="B430" s="35" t="s">
        <v>129</v>
      </c>
      <c r="C430" s="27">
        <v>280</v>
      </c>
      <c r="E430" s="22">
        <f t="shared" si="26"/>
        <v>270</v>
      </c>
      <c r="G430" s="23" t="e">
        <f>I430-#REF!</f>
        <v>#REF!</v>
      </c>
      <c r="I430" s="47">
        <v>225</v>
      </c>
      <c r="J430" s="39">
        <v>205</v>
      </c>
      <c r="K430" s="32">
        <f t="shared" si="25"/>
        <v>-20</v>
      </c>
    </row>
    <row r="431" spans="1:11" ht="12.75">
      <c r="A431" s="20" t="s">
        <v>774</v>
      </c>
      <c r="B431" s="35" t="s">
        <v>31</v>
      </c>
      <c r="C431" s="27">
        <v>320</v>
      </c>
      <c r="E431" s="22">
        <f t="shared" si="26"/>
        <v>300</v>
      </c>
      <c r="G431" s="23" t="e">
        <f>I431-#REF!</f>
        <v>#REF!</v>
      </c>
      <c r="I431" s="47">
        <v>300</v>
      </c>
      <c r="J431" s="39">
        <v>300</v>
      </c>
      <c r="K431" s="32">
        <f t="shared" si="25"/>
        <v>0</v>
      </c>
    </row>
    <row r="432" spans="1:11" ht="12.75">
      <c r="A432" s="20" t="s">
        <v>775</v>
      </c>
      <c r="B432" s="35" t="s">
        <v>776</v>
      </c>
      <c r="C432" s="27">
        <v>290</v>
      </c>
      <c r="E432" s="22">
        <f t="shared" si="26"/>
        <v>325</v>
      </c>
      <c r="G432" s="23" t="e">
        <f>I432-#REF!</f>
        <v>#REF!</v>
      </c>
      <c r="I432" s="47">
        <v>290</v>
      </c>
      <c r="J432" s="39">
        <v>285</v>
      </c>
      <c r="K432" s="32">
        <f t="shared" si="25"/>
        <v>-5</v>
      </c>
    </row>
    <row r="433" spans="1:11" ht="12.75">
      <c r="A433" s="20" t="s">
        <v>779</v>
      </c>
      <c r="B433" s="35" t="s">
        <v>188</v>
      </c>
      <c r="C433" s="27">
        <v>205</v>
      </c>
      <c r="E433" s="22">
        <f t="shared" si="26"/>
        <v>205</v>
      </c>
      <c r="G433" s="23" t="e">
        <f>I433-#REF!</f>
        <v>#REF!</v>
      </c>
      <c r="I433" s="47">
        <v>200</v>
      </c>
      <c r="J433" s="39">
        <v>200</v>
      </c>
      <c r="K433" s="32">
        <f t="shared" si="25"/>
        <v>0</v>
      </c>
    </row>
    <row r="434" spans="1:11" ht="12.75">
      <c r="A434" s="20" t="s">
        <v>780</v>
      </c>
      <c r="B434" s="35" t="s">
        <v>781</v>
      </c>
      <c r="C434" s="27">
        <v>280</v>
      </c>
      <c r="E434" s="22">
        <f t="shared" si="26"/>
        <v>280</v>
      </c>
      <c r="G434" s="23" t="e">
        <f>I434-#REF!</f>
        <v>#REF!</v>
      </c>
      <c r="I434" s="47">
        <v>270</v>
      </c>
      <c r="J434" s="39">
        <v>295</v>
      </c>
      <c r="K434" s="32">
        <f t="shared" si="25"/>
        <v>25</v>
      </c>
    </row>
    <row r="435" spans="1:11" ht="12.75">
      <c r="A435" s="20" t="s">
        <v>827</v>
      </c>
      <c r="B435" s="35" t="s">
        <v>769</v>
      </c>
      <c r="C435" s="27">
        <v>370</v>
      </c>
      <c r="E435" s="22">
        <f t="shared" si="26"/>
      </c>
      <c r="G435" s="23" t="e">
        <f>I435-#REF!</f>
        <v>#REF!</v>
      </c>
      <c r="I435" s="47">
        <v>380</v>
      </c>
      <c r="J435" s="39">
        <v>410</v>
      </c>
      <c r="K435" s="32">
        <f t="shared" si="25"/>
        <v>30</v>
      </c>
    </row>
    <row r="436" spans="1:11" ht="12.75">
      <c r="A436" s="20" t="s">
        <v>782</v>
      </c>
      <c r="B436" s="35" t="s">
        <v>116</v>
      </c>
      <c r="C436" s="27">
        <v>220</v>
      </c>
      <c r="E436" s="22">
        <f t="shared" si="26"/>
        <v>245</v>
      </c>
      <c r="G436" s="23" t="e">
        <f>I436-#REF!</f>
        <v>#REF!</v>
      </c>
      <c r="I436" s="47">
        <v>215</v>
      </c>
      <c r="J436" s="39">
        <v>200</v>
      </c>
      <c r="K436" s="32">
        <f t="shared" si="25"/>
        <v>-15</v>
      </c>
    </row>
    <row r="437" spans="1:11" ht="12.75">
      <c r="A437" s="20" t="s">
        <v>783</v>
      </c>
      <c r="B437" s="35" t="s">
        <v>1011</v>
      </c>
      <c r="C437" s="27">
        <v>230</v>
      </c>
      <c r="E437" s="22">
        <f t="shared" si="26"/>
        <v>250</v>
      </c>
      <c r="G437" s="23" t="e">
        <f>I437-#REF!</f>
        <v>#REF!</v>
      </c>
      <c r="I437" s="47">
        <v>220</v>
      </c>
      <c r="J437" s="39">
        <v>220</v>
      </c>
      <c r="K437" s="32">
        <f t="shared" si="25"/>
        <v>0</v>
      </c>
    </row>
    <row r="438" spans="1:11" ht="12.75">
      <c r="A438" s="20" t="s">
        <v>828</v>
      </c>
      <c r="B438" s="35" t="s">
        <v>829</v>
      </c>
      <c r="C438" s="27">
        <v>230</v>
      </c>
      <c r="E438" s="22">
        <f t="shared" si="26"/>
      </c>
      <c r="G438" s="23" t="e">
        <f>I438-#REF!</f>
        <v>#REF!</v>
      </c>
      <c r="I438" s="47">
        <v>210</v>
      </c>
      <c r="J438" s="39">
        <v>205</v>
      </c>
      <c r="K438" s="32">
        <f t="shared" si="25"/>
        <v>-5</v>
      </c>
    </row>
    <row r="439" spans="1:11" ht="12.75">
      <c r="A439" s="20" t="s">
        <v>830</v>
      </c>
      <c r="B439" s="35" t="s">
        <v>157</v>
      </c>
      <c r="C439" s="27">
        <v>345</v>
      </c>
      <c r="E439" s="22">
        <f t="shared" si="26"/>
      </c>
      <c r="G439" s="23" t="e">
        <f>I439-#REF!</f>
        <v>#REF!</v>
      </c>
      <c r="I439" s="47">
        <v>355</v>
      </c>
      <c r="J439" s="39">
        <v>380</v>
      </c>
      <c r="K439" s="32">
        <f t="shared" si="25"/>
        <v>25</v>
      </c>
    </row>
    <row r="440" spans="1:11" ht="12.75">
      <c r="A440" s="20" t="s">
        <v>785</v>
      </c>
      <c r="B440" s="35" t="s">
        <v>41</v>
      </c>
      <c r="C440" s="27">
        <v>215</v>
      </c>
      <c r="E440" s="22">
        <f t="shared" si="26"/>
        <v>240</v>
      </c>
      <c r="G440" s="23" t="e">
        <f>I440-#REF!</f>
        <v>#REF!</v>
      </c>
      <c r="I440" s="47">
        <v>205</v>
      </c>
      <c r="J440" s="39">
        <v>200</v>
      </c>
      <c r="K440" s="32">
        <f t="shared" si="25"/>
        <v>-5</v>
      </c>
    </row>
    <row r="441" spans="1:11" ht="12.75">
      <c r="A441" s="20" t="s">
        <v>786</v>
      </c>
      <c r="B441" s="35" t="s">
        <v>787</v>
      </c>
      <c r="C441" s="27">
        <v>200</v>
      </c>
      <c r="E441" s="22">
        <f t="shared" si="26"/>
        <v>240</v>
      </c>
      <c r="G441" s="23" t="e">
        <f>I441-#REF!</f>
        <v>#REF!</v>
      </c>
      <c r="I441" s="47">
        <v>200</v>
      </c>
      <c r="J441" s="39">
        <v>200</v>
      </c>
      <c r="K441" s="32">
        <f t="shared" si="25"/>
        <v>0</v>
      </c>
    </row>
    <row r="442" spans="1:11" ht="12.75">
      <c r="A442" s="20" t="s">
        <v>788</v>
      </c>
      <c r="B442" s="35" t="s">
        <v>789</v>
      </c>
      <c r="C442" s="27">
        <v>235</v>
      </c>
      <c r="E442" s="22">
        <f t="shared" si="26"/>
        <v>235</v>
      </c>
      <c r="G442" s="23" t="e">
        <f>I442-#REF!</f>
        <v>#REF!</v>
      </c>
      <c r="I442" s="47">
        <v>210</v>
      </c>
      <c r="J442" s="39">
        <v>205</v>
      </c>
      <c r="K442" s="32">
        <f t="shared" si="25"/>
        <v>-5</v>
      </c>
    </row>
    <row r="443" spans="1:11" ht="12.75">
      <c r="A443" s="20" t="s">
        <v>790</v>
      </c>
      <c r="B443" s="35" t="s">
        <v>791</v>
      </c>
      <c r="C443" s="27">
        <v>220</v>
      </c>
      <c r="E443" s="22">
        <f t="shared" si="26"/>
        <v>255</v>
      </c>
      <c r="G443" s="23" t="e">
        <f>I443-#REF!</f>
        <v>#REF!</v>
      </c>
      <c r="I443" s="47">
        <v>210</v>
      </c>
      <c r="J443" s="39">
        <v>200</v>
      </c>
      <c r="K443" s="32">
        <f t="shared" si="25"/>
        <v>-10</v>
      </c>
    </row>
    <row r="444" spans="1:11" ht="12.75">
      <c r="A444" s="20" t="s">
        <v>792</v>
      </c>
      <c r="B444" s="35" t="s">
        <v>23</v>
      </c>
      <c r="C444" s="27">
        <v>210</v>
      </c>
      <c r="E444" s="22">
        <f t="shared" si="26"/>
        <v>225</v>
      </c>
      <c r="G444" s="23" t="e">
        <f>I444-#REF!</f>
        <v>#REF!</v>
      </c>
      <c r="I444" s="47">
        <v>205</v>
      </c>
      <c r="J444" s="39">
        <v>200</v>
      </c>
      <c r="K444" s="32">
        <f t="shared" si="25"/>
        <v>-5</v>
      </c>
    </row>
    <row r="445" spans="1:11" ht="12.75">
      <c r="A445" s="20" t="s">
        <v>793</v>
      </c>
      <c r="B445" s="35" t="s">
        <v>794</v>
      </c>
      <c r="C445" s="27">
        <v>220</v>
      </c>
      <c r="E445" s="22">
        <f t="shared" si="26"/>
        <v>220</v>
      </c>
      <c r="G445" s="23" t="e">
        <f>I445-#REF!</f>
        <v>#REF!</v>
      </c>
      <c r="I445" s="47">
        <v>245</v>
      </c>
      <c r="J445" s="39">
        <v>255</v>
      </c>
      <c r="K445" s="32">
        <f t="shared" si="25"/>
        <v>10</v>
      </c>
    </row>
    <row r="446" spans="1:11" ht="12.75">
      <c r="A446" s="20" t="s">
        <v>795</v>
      </c>
      <c r="B446" s="35" t="s">
        <v>25</v>
      </c>
      <c r="C446" s="27">
        <v>265</v>
      </c>
      <c r="E446" s="22">
        <f t="shared" si="26"/>
        <v>210</v>
      </c>
      <c r="G446" s="23" t="e">
        <f>I446-#REF!</f>
        <v>#REF!</v>
      </c>
      <c r="I446" s="47">
        <v>210</v>
      </c>
      <c r="J446" s="39">
        <v>220</v>
      </c>
      <c r="K446" s="32">
        <f t="shared" si="25"/>
        <v>10</v>
      </c>
    </row>
    <row r="447" spans="1:11" ht="12.75">
      <c r="A447" s="20" t="s">
        <v>796</v>
      </c>
      <c r="B447" s="35" t="s">
        <v>206</v>
      </c>
      <c r="C447" s="27">
        <v>225</v>
      </c>
      <c r="E447" s="22">
        <f t="shared" si="26"/>
        <v>200</v>
      </c>
      <c r="G447" s="23" t="e">
        <f>I447-#REF!</f>
        <v>#REF!</v>
      </c>
      <c r="I447" s="47">
        <v>215</v>
      </c>
      <c r="J447" s="39">
        <v>205</v>
      </c>
      <c r="K447" s="32">
        <f t="shared" si="25"/>
        <v>-10</v>
      </c>
    </row>
    <row r="448" spans="1:11" ht="12.75">
      <c r="A448" s="20" t="s">
        <v>797</v>
      </c>
      <c r="B448" s="35" t="s">
        <v>640</v>
      </c>
      <c r="C448" s="27">
        <v>265</v>
      </c>
      <c r="E448" s="22">
        <f t="shared" si="26"/>
        <v>200</v>
      </c>
      <c r="G448" s="23" t="e">
        <f>I448-#REF!</f>
        <v>#REF!</v>
      </c>
      <c r="I448" s="47">
        <v>210</v>
      </c>
      <c r="J448" s="39">
        <v>210</v>
      </c>
      <c r="K448" s="32">
        <f t="shared" si="25"/>
        <v>0</v>
      </c>
    </row>
    <row r="449" spans="1:11" ht="12.75">
      <c r="A449" s="20" t="s">
        <v>831</v>
      </c>
      <c r="B449" s="35" t="s">
        <v>382</v>
      </c>
      <c r="C449" s="27">
        <v>285</v>
      </c>
      <c r="E449" s="22">
        <f t="shared" si="26"/>
      </c>
      <c r="G449" s="23" t="e">
        <f>I449-#REF!</f>
        <v>#REF!</v>
      </c>
      <c r="I449" s="47">
        <v>270</v>
      </c>
      <c r="J449" s="39">
        <v>300</v>
      </c>
      <c r="K449" s="32">
        <f t="shared" si="25"/>
        <v>30</v>
      </c>
    </row>
    <row r="450" spans="1:11" ht="12.75">
      <c r="A450" s="20" t="s">
        <v>832</v>
      </c>
      <c r="B450" s="35" t="s">
        <v>601</v>
      </c>
      <c r="C450" s="27">
        <v>345</v>
      </c>
      <c r="E450" s="22">
        <f t="shared" si="26"/>
      </c>
      <c r="G450" s="23" t="e">
        <f>I450-#REF!</f>
        <v>#REF!</v>
      </c>
      <c r="I450" s="47">
        <v>320</v>
      </c>
      <c r="J450" s="39">
        <v>335</v>
      </c>
      <c r="K450" s="32">
        <f t="shared" si="25"/>
        <v>15</v>
      </c>
    </row>
    <row r="451" spans="1:11" ht="12.75">
      <c r="A451" s="20" t="s">
        <v>833</v>
      </c>
      <c r="B451" s="35" t="s">
        <v>665</v>
      </c>
      <c r="C451" s="27">
        <v>300</v>
      </c>
      <c r="E451" s="22">
        <f t="shared" si="26"/>
      </c>
      <c r="G451" s="23" t="e">
        <f>I451-#REF!</f>
        <v>#REF!</v>
      </c>
      <c r="I451" s="47">
        <v>320</v>
      </c>
      <c r="J451" s="39">
        <v>355</v>
      </c>
      <c r="K451" s="32">
        <f t="shared" si="25"/>
        <v>35</v>
      </c>
    </row>
    <row r="452" spans="1:11" ht="12.75">
      <c r="A452" s="34" t="s">
        <v>1012</v>
      </c>
      <c r="B452" s="35" t="s">
        <v>185</v>
      </c>
      <c r="I452" s="50">
        <v>200</v>
      </c>
      <c r="J452" s="44">
        <v>200</v>
      </c>
      <c r="K452" s="32">
        <f t="shared" si="25"/>
        <v>0</v>
      </c>
    </row>
    <row r="453" spans="1:11" ht="12.75">
      <c r="A453" s="53" t="s">
        <v>1106</v>
      </c>
      <c r="B453" s="59" t="s">
        <v>1107</v>
      </c>
      <c r="I453" s="50"/>
      <c r="J453" s="44">
        <v>205</v>
      </c>
      <c r="K453" s="32"/>
    </row>
    <row r="454" spans="9:11" ht="12.75">
      <c r="I454" s="46"/>
      <c r="J454" s="46"/>
      <c r="K454" s="33"/>
    </row>
    <row r="455" spans="9:11" ht="12.75">
      <c r="I455" s="46"/>
      <c r="J455" s="46"/>
      <c r="K455" s="33"/>
    </row>
    <row r="456" spans="9:11" ht="12.75">
      <c r="I456" s="46"/>
      <c r="J456" s="46"/>
      <c r="K456" s="33"/>
    </row>
    <row r="457" spans="9:11" ht="12.75">
      <c r="I457" s="46"/>
      <c r="J457" s="46"/>
      <c r="K457" s="33"/>
    </row>
    <row r="458" spans="9:11" ht="12.75">
      <c r="I458" s="46"/>
      <c r="J458" s="46"/>
      <c r="K458" s="33"/>
    </row>
    <row r="459" spans="9:11" ht="12.75">
      <c r="I459" s="46"/>
      <c r="J459" s="46"/>
      <c r="K459" s="33"/>
    </row>
    <row r="460" spans="9:11" ht="12.75">
      <c r="I460" s="46"/>
      <c r="J460" s="46"/>
      <c r="K460" s="33"/>
    </row>
    <row r="461" spans="9:11" ht="12.75">
      <c r="I461" s="46"/>
      <c r="J461" s="46"/>
      <c r="K461" s="33"/>
    </row>
    <row r="462" spans="9:11" ht="12.75">
      <c r="I462" s="46"/>
      <c r="J462" s="46"/>
      <c r="K462" s="33"/>
    </row>
    <row r="463" spans="9:11" ht="12.75">
      <c r="I463" s="46"/>
      <c r="J463" s="46"/>
      <c r="K463" s="33"/>
    </row>
    <row r="464" spans="9:11" ht="12.75">
      <c r="I464" s="46"/>
      <c r="J464" s="46"/>
      <c r="K464" s="33"/>
    </row>
    <row r="465" spans="9:11" ht="12.75">
      <c r="I465" s="46"/>
      <c r="J465" s="46"/>
      <c r="K465" s="33"/>
    </row>
    <row r="466" spans="9:11" ht="12.75">
      <c r="I466" s="46"/>
      <c r="J466" s="46"/>
      <c r="K466" s="33"/>
    </row>
    <row r="467" ht="12.75">
      <c r="C467" s="3">
        <f aca="true" t="shared" si="27" ref="C467:C477">IF(COUNTIF(prev_L67_R1,A467),VLOOKUP(A467,prev_L67_R1,3,FALSE),"")</f>
      </c>
    </row>
    <row r="468" ht="12.75">
      <c r="C468" s="3">
        <f t="shared" si="27"/>
      </c>
    </row>
    <row r="469" ht="12.75">
      <c r="C469" s="3">
        <f t="shared" si="27"/>
      </c>
    </row>
    <row r="470" ht="12.75">
      <c r="C470" s="3">
        <f t="shared" si="27"/>
      </c>
    </row>
    <row r="471" ht="12.75">
      <c r="C471" s="3">
        <f t="shared" si="27"/>
      </c>
    </row>
    <row r="472" ht="12.75">
      <c r="C472" s="3">
        <f t="shared" si="27"/>
      </c>
    </row>
    <row r="473" ht="12.75">
      <c r="C473" s="3">
        <f t="shared" si="27"/>
      </c>
    </row>
    <row r="474" ht="12.75">
      <c r="C474" s="3">
        <f t="shared" si="27"/>
      </c>
    </row>
    <row r="475" ht="12.75">
      <c r="C475" s="3">
        <f t="shared" si="27"/>
      </c>
    </row>
    <row r="476" ht="12.75">
      <c r="C476" s="3">
        <f t="shared" si="27"/>
      </c>
    </row>
    <row r="477" ht="12.75">
      <c r="C477" s="3">
        <f t="shared" si="27"/>
      </c>
    </row>
    <row r="478" ht="12.75">
      <c r="C478" s="3">
        <f aca="true" t="shared" si="28" ref="C478:C541">IF(COUNTIF(prev_L67_R1,A478),VLOOKUP(A478,prev_L67_R1,3,FALSE),"")</f>
      </c>
    </row>
    <row r="479" ht="12.75">
      <c r="C479" s="3">
        <f t="shared" si="28"/>
      </c>
    </row>
    <row r="480" ht="12.75">
      <c r="C480" s="3">
        <f t="shared" si="28"/>
      </c>
    </row>
    <row r="481" ht="12.75">
      <c r="C481" s="3">
        <f t="shared" si="28"/>
      </c>
    </row>
    <row r="482" ht="12.75">
      <c r="C482" s="3">
        <f t="shared" si="28"/>
      </c>
    </row>
    <row r="483" ht="12.75">
      <c r="C483" s="3">
        <f t="shared" si="28"/>
      </c>
    </row>
    <row r="484" ht="12.75">
      <c r="C484" s="3">
        <f t="shared" si="28"/>
      </c>
    </row>
    <row r="485" ht="12.75">
      <c r="C485" s="3">
        <f t="shared" si="28"/>
      </c>
    </row>
    <row r="486" ht="12.75">
      <c r="C486" s="3">
        <f t="shared" si="28"/>
      </c>
    </row>
    <row r="487" ht="12.75">
      <c r="C487" s="3">
        <f t="shared" si="28"/>
      </c>
    </row>
    <row r="488" ht="12.75">
      <c r="C488" s="3">
        <f t="shared" si="28"/>
      </c>
    </row>
    <row r="489" ht="12.75">
      <c r="C489" s="3">
        <f t="shared" si="28"/>
      </c>
    </row>
    <row r="490" ht="12.75">
      <c r="C490" s="3">
        <f t="shared" si="28"/>
      </c>
    </row>
    <row r="491" ht="12.75">
      <c r="C491" s="3">
        <f t="shared" si="28"/>
      </c>
    </row>
    <row r="492" ht="12.75">
      <c r="C492" s="3">
        <f t="shared" si="28"/>
      </c>
    </row>
    <row r="493" ht="12.75">
      <c r="C493" s="3">
        <f t="shared" si="28"/>
      </c>
    </row>
    <row r="494" ht="12.75">
      <c r="C494" s="3">
        <f t="shared" si="28"/>
      </c>
    </row>
    <row r="495" ht="12.75">
      <c r="C495" s="3">
        <f t="shared" si="28"/>
      </c>
    </row>
    <row r="496" ht="12.75">
      <c r="C496" s="3">
        <f t="shared" si="28"/>
      </c>
    </row>
    <row r="497" ht="12.75">
      <c r="C497" s="3">
        <f t="shared" si="28"/>
      </c>
    </row>
    <row r="498" ht="12.75">
      <c r="C498" s="3">
        <f t="shared" si="28"/>
      </c>
    </row>
    <row r="499" ht="12.75">
      <c r="C499" s="3">
        <f t="shared" si="28"/>
      </c>
    </row>
    <row r="500" ht="12.75">
      <c r="C500" s="3">
        <f t="shared" si="28"/>
      </c>
    </row>
    <row r="501" ht="12.75">
      <c r="C501" s="3">
        <f t="shared" si="28"/>
      </c>
    </row>
    <row r="502" ht="12.75">
      <c r="C502" s="3">
        <f t="shared" si="28"/>
      </c>
    </row>
    <row r="503" ht="12.75">
      <c r="C503" s="3">
        <f t="shared" si="28"/>
      </c>
    </row>
    <row r="504" ht="12.75">
      <c r="C504" s="3">
        <f t="shared" si="28"/>
      </c>
    </row>
    <row r="505" ht="12.75">
      <c r="C505" s="3">
        <f t="shared" si="28"/>
      </c>
    </row>
    <row r="506" ht="12.75">
      <c r="C506" s="3">
        <f t="shared" si="28"/>
      </c>
    </row>
    <row r="507" ht="12.75">
      <c r="C507" s="3">
        <f t="shared" si="28"/>
      </c>
    </row>
    <row r="508" ht="12.75">
      <c r="C508" s="3">
        <f t="shared" si="28"/>
      </c>
    </row>
    <row r="509" ht="12.75">
      <c r="C509" s="3">
        <f t="shared" si="28"/>
      </c>
    </row>
    <row r="510" ht="12.75">
      <c r="C510" s="3">
        <f t="shared" si="28"/>
      </c>
    </row>
    <row r="511" ht="12.75">
      <c r="C511" s="3">
        <f t="shared" si="28"/>
      </c>
    </row>
    <row r="512" ht="12.75">
      <c r="C512" s="3">
        <f t="shared" si="28"/>
      </c>
    </row>
    <row r="513" ht="12.75">
      <c r="C513" s="3">
        <f t="shared" si="28"/>
      </c>
    </row>
    <row r="514" ht="12.75">
      <c r="C514" s="3">
        <f t="shared" si="28"/>
      </c>
    </row>
    <row r="515" ht="12.75">
      <c r="C515" s="3">
        <f t="shared" si="28"/>
      </c>
    </row>
    <row r="516" ht="12.75">
      <c r="C516" s="3">
        <f t="shared" si="28"/>
      </c>
    </row>
    <row r="517" ht="12.75">
      <c r="C517" s="3">
        <f t="shared" si="28"/>
      </c>
    </row>
    <row r="518" ht="12.75">
      <c r="C518" s="3">
        <f t="shared" si="28"/>
      </c>
    </row>
    <row r="519" ht="12.75">
      <c r="C519" s="3">
        <f t="shared" si="28"/>
      </c>
    </row>
    <row r="520" ht="12.75">
      <c r="C520" s="3">
        <f t="shared" si="28"/>
      </c>
    </row>
    <row r="521" ht="12.75">
      <c r="C521" s="3">
        <f t="shared" si="28"/>
      </c>
    </row>
    <row r="522" ht="12.75">
      <c r="C522" s="3">
        <f t="shared" si="28"/>
      </c>
    </row>
    <row r="523" ht="12.75">
      <c r="C523" s="3">
        <f t="shared" si="28"/>
      </c>
    </row>
    <row r="524" ht="12.75">
      <c r="C524" s="3">
        <f t="shared" si="28"/>
      </c>
    </row>
    <row r="525" ht="12.75">
      <c r="C525" s="3">
        <f t="shared" si="28"/>
      </c>
    </row>
    <row r="526" ht="12.75">
      <c r="C526" s="3">
        <f t="shared" si="28"/>
      </c>
    </row>
    <row r="527" ht="12.75">
      <c r="C527" s="3">
        <f t="shared" si="28"/>
      </c>
    </row>
    <row r="528" ht="12.75">
      <c r="C528" s="3">
        <f t="shared" si="28"/>
      </c>
    </row>
    <row r="529" ht="12.75">
      <c r="C529" s="3">
        <f t="shared" si="28"/>
      </c>
    </row>
    <row r="530" ht="12.75">
      <c r="C530" s="3">
        <f t="shared" si="28"/>
      </c>
    </row>
    <row r="531" ht="12.75">
      <c r="C531" s="3">
        <f t="shared" si="28"/>
      </c>
    </row>
    <row r="532" ht="12.75">
      <c r="C532" s="3">
        <f t="shared" si="28"/>
      </c>
    </row>
    <row r="533" ht="12.75">
      <c r="C533" s="3">
        <f t="shared" si="28"/>
      </c>
    </row>
    <row r="534" ht="12.75">
      <c r="C534" s="3">
        <f t="shared" si="28"/>
      </c>
    </row>
    <row r="535" ht="12.75">
      <c r="C535" s="3">
        <f t="shared" si="28"/>
      </c>
    </row>
    <row r="536" ht="12.75">
      <c r="C536" s="3">
        <f t="shared" si="28"/>
      </c>
    </row>
    <row r="537" ht="12.75">
      <c r="C537" s="3">
        <f t="shared" si="28"/>
      </c>
    </row>
    <row r="538" ht="12.75">
      <c r="C538" s="3">
        <f t="shared" si="28"/>
      </c>
    </row>
    <row r="539" ht="12.75">
      <c r="C539" s="3">
        <f t="shared" si="28"/>
      </c>
    </row>
    <row r="540" ht="12.75">
      <c r="C540" s="3">
        <f t="shared" si="28"/>
      </c>
    </row>
    <row r="541" ht="12.75">
      <c r="C541" s="3">
        <f t="shared" si="28"/>
      </c>
    </row>
    <row r="542" ht="12.75">
      <c r="C542" s="3">
        <f aca="true" t="shared" si="29" ref="C542:C605">IF(COUNTIF(prev_L67_R1,A542),VLOOKUP(A542,prev_L67_R1,3,FALSE),"")</f>
      </c>
    </row>
    <row r="543" ht="12.75">
      <c r="C543" s="3">
        <f t="shared" si="29"/>
      </c>
    </row>
    <row r="544" ht="12.75">
      <c r="C544" s="3">
        <f t="shared" si="29"/>
      </c>
    </row>
    <row r="545" ht="12.75">
      <c r="C545" s="3">
        <f t="shared" si="29"/>
      </c>
    </row>
    <row r="546" ht="12.75">
      <c r="C546" s="3">
        <f t="shared" si="29"/>
      </c>
    </row>
    <row r="547" ht="12.75">
      <c r="C547" s="3">
        <f t="shared" si="29"/>
      </c>
    </row>
    <row r="548" ht="12.75">
      <c r="C548" s="3">
        <f t="shared" si="29"/>
      </c>
    </row>
    <row r="549" ht="12.75">
      <c r="C549" s="3">
        <f t="shared" si="29"/>
      </c>
    </row>
    <row r="550" ht="12.75">
      <c r="C550" s="3">
        <f t="shared" si="29"/>
      </c>
    </row>
    <row r="551" ht="12.75">
      <c r="C551" s="3">
        <f t="shared" si="29"/>
      </c>
    </row>
    <row r="552" ht="12.75">
      <c r="C552" s="3">
        <f t="shared" si="29"/>
      </c>
    </row>
    <row r="553" ht="12.75">
      <c r="C553" s="3">
        <f t="shared" si="29"/>
      </c>
    </row>
    <row r="554" ht="12.75">
      <c r="C554" s="3">
        <f t="shared" si="29"/>
      </c>
    </row>
    <row r="555" ht="12.75">
      <c r="C555" s="3">
        <f t="shared" si="29"/>
      </c>
    </row>
    <row r="556" ht="12.75">
      <c r="C556" s="3">
        <f t="shared" si="29"/>
      </c>
    </row>
    <row r="557" ht="12.75">
      <c r="C557" s="3">
        <f t="shared" si="29"/>
      </c>
    </row>
    <row r="558" ht="12.75">
      <c r="C558" s="3">
        <f t="shared" si="29"/>
      </c>
    </row>
    <row r="559" ht="12.75">
      <c r="C559" s="3">
        <f t="shared" si="29"/>
      </c>
    </row>
    <row r="560" ht="12.75">
      <c r="C560" s="3">
        <f t="shared" si="29"/>
      </c>
    </row>
    <row r="561" ht="12.75">
      <c r="C561" s="3">
        <f t="shared" si="29"/>
      </c>
    </row>
    <row r="562" ht="12.75">
      <c r="C562" s="3">
        <f t="shared" si="29"/>
      </c>
    </row>
    <row r="563" ht="12.75">
      <c r="C563" s="3">
        <f t="shared" si="29"/>
      </c>
    </row>
    <row r="564" ht="12.75">
      <c r="C564" s="3">
        <f t="shared" si="29"/>
      </c>
    </row>
    <row r="565" ht="12.75">
      <c r="C565" s="3">
        <f t="shared" si="29"/>
      </c>
    </row>
    <row r="566" ht="12.75">
      <c r="C566" s="3">
        <f t="shared" si="29"/>
      </c>
    </row>
    <row r="567" ht="12.75">
      <c r="C567" s="3">
        <f t="shared" si="29"/>
      </c>
    </row>
    <row r="568" ht="12.75">
      <c r="C568" s="3">
        <f t="shared" si="29"/>
      </c>
    </row>
    <row r="569" ht="12.75">
      <c r="C569" s="3">
        <f t="shared" si="29"/>
      </c>
    </row>
    <row r="570" ht="12.75">
      <c r="C570" s="3">
        <f t="shared" si="29"/>
      </c>
    </row>
    <row r="571" ht="12.75">
      <c r="C571" s="3">
        <f t="shared" si="29"/>
      </c>
    </row>
    <row r="572" ht="12.75">
      <c r="C572" s="3">
        <f t="shared" si="29"/>
      </c>
    </row>
    <row r="573" ht="12.75">
      <c r="C573" s="3">
        <f t="shared" si="29"/>
      </c>
    </row>
    <row r="574" ht="12.75">
      <c r="C574" s="3">
        <f t="shared" si="29"/>
      </c>
    </row>
    <row r="575" ht="12.75">
      <c r="C575" s="3">
        <f t="shared" si="29"/>
      </c>
    </row>
    <row r="576" ht="12.75">
      <c r="C576" s="3">
        <f t="shared" si="29"/>
      </c>
    </row>
    <row r="577" ht="12.75">
      <c r="C577" s="3">
        <f t="shared" si="29"/>
      </c>
    </row>
    <row r="578" ht="12.75">
      <c r="C578" s="3">
        <f t="shared" si="29"/>
      </c>
    </row>
    <row r="579" ht="12.75">
      <c r="C579" s="3">
        <f t="shared" si="29"/>
      </c>
    </row>
    <row r="580" ht="12.75">
      <c r="C580" s="3">
        <f t="shared" si="29"/>
      </c>
    </row>
    <row r="581" ht="12.75">
      <c r="C581" s="3">
        <f t="shared" si="29"/>
      </c>
    </row>
    <row r="582" ht="12.75">
      <c r="C582" s="3">
        <f t="shared" si="29"/>
      </c>
    </row>
    <row r="583" ht="12.75">
      <c r="C583" s="3">
        <f t="shared" si="29"/>
      </c>
    </row>
    <row r="584" ht="12.75">
      <c r="C584" s="3">
        <f t="shared" si="29"/>
      </c>
    </row>
    <row r="585" ht="12.75">
      <c r="C585" s="3">
        <f t="shared" si="29"/>
      </c>
    </row>
    <row r="586" ht="12.75">
      <c r="C586" s="3">
        <f t="shared" si="29"/>
      </c>
    </row>
    <row r="587" ht="12.75">
      <c r="C587" s="3">
        <f t="shared" si="29"/>
      </c>
    </row>
    <row r="588" ht="12.75">
      <c r="C588" s="3">
        <f t="shared" si="29"/>
      </c>
    </row>
    <row r="589" ht="12.75">
      <c r="C589" s="3">
        <f t="shared" si="29"/>
      </c>
    </row>
    <row r="590" ht="12.75">
      <c r="C590" s="3">
        <f t="shared" si="29"/>
      </c>
    </row>
    <row r="591" ht="12.75">
      <c r="C591" s="3">
        <f t="shared" si="29"/>
      </c>
    </row>
    <row r="592" ht="12.75">
      <c r="C592" s="3">
        <f t="shared" si="29"/>
      </c>
    </row>
    <row r="593" ht="12.75">
      <c r="C593" s="3">
        <f t="shared" si="29"/>
      </c>
    </row>
    <row r="594" ht="12.75">
      <c r="C594" s="3">
        <f t="shared" si="29"/>
      </c>
    </row>
    <row r="595" ht="12.75">
      <c r="C595" s="3">
        <f t="shared" si="29"/>
      </c>
    </row>
    <row r="596" ht="12.75">
      <c r="C596" s="3">
        <f t="shared" si="29"/>
      </c>
    </row>
    <row r="597" ht="12.75">
      <c r="C597" s="3">
        <f t="shared" si="29"/>
      </c>
    </row>
    <row r="598" ht="12.75">
      <c r="C598" s="3">
        <f t="shared" si="29"/>
      </c>
    </row>
    <row r="599" ht="12.75">
      <c r="C599" s="3">
        <f t="shared" si="29"/>
      </c>
    </row>
    <row r="600" ht="12.75">
      <c r="C600" s="3">
        <f t="shared" si="29"/>
      </c>
    </row>
    <row r="601" ht="12.75">
      <c r="C601" s="3">
        <f t="shared" si="29"/>
      </c>
    </row>
    <row r="602" ht="12.75">
      <c r="C602" s="3">
        <f t="shared" si="29"/>
      </c>
    </row>
    <row r="603" ht="12.75">
      <c r="C603" s="3">
        <f t="shared" si="29"/>
      </c>
    </row>
    <row r="604" ht="12.75">
      <c r="C604" s="3">
        <f t="shared" si="29"/>
      </c>
    </row>
    <row r="605" ht="12.75">
      <c r="C605" s="3">
        <f t="shared" si="29"/>
      </c>
    </row>
    <row r="606" ht="12.75">
      <c r="C606" s="3">
        <f aca="true" t="shared" si="30" ref="C606:C669">IF(COUNTIF(prev_L67_R1,A606),VLOOKUP(A606,prev_L67_R1,3,FALSE),"")</f>
      </c>
    </row>
    <row r="607" ht="12.75">
      <c r="C607" s="3">
        <f t="shared" si="30"/>
      </c>
    </row>
    <row r="608" ht="12.75">
      <c r="C608" s="3">
        <f t="shared" si="30"/>
      </c>
    </row>
    <row r="609" ht="12.75">
      <c r="C609" s="3">
        <f t="shared" si="30"/>
      </c>
    </row>
    <row r="610" ht="12.75">
      <c r="C610" s="3">
        <f t="shared" si="30"/>
      </c>
    </row>
    <row r="611" ht="12.75">
      <c r="C611" s="3">
        <f t="shared" si="30"/>
      </c>
    </row>
    <row r="612" ht="12.75">
      <c r="C612" s="3">
        <f t="shared" si="30"/>
      </c>
    </row>
    <row r="613" ht="12.75">
      <c r="C613" s="3">
        <f t="shared" si="30"/>
      </c>
    </row>
    <row r="614" ht="12.75">
      <c r="C614" s="3">
        <f t="shared" si="30"/>
      </c>
    </row>
    <row r="615" ht="12.75">
      <c r="C615" s="3">
        <f t="shared" si="30"/>
      </c>
    </row>
    <row r="616" ht="12.75">
      <c r="C616" s="3">
        <f t="shared" si="30"/>
      </c>
    </row>
    <row r="617" ht="12.75">
      <c r="C617" s="3">
        <f t="shared" si="30"/>
      </c>
    </row>
    <row r="618" ht="12.75">
      <c r="C618" s="3">
        <f t="shared" si="30"/>
      </c>
    </row>
    <row r="619" ht="12.75">
      <c r="C619" s="3">
        <f t="shared" si="30"/>
      </c>
    </row>
    <row r="620" ht="12.75">
      <c r="C620" s="3">
        <f t="shared" si="30"/>
      </c>
    </row>
    <row r="621" ht="12.75">
      <c r="C621" s="3">
        <f t="shared" si="30"/>
      </c>
    </row>
    <row r="622" ht="12.75">
      <c r="C622" s="3">
        <f t="shared" si="30"/>
      </c>
    </row>
    <row r="623" ht="12.75">
      <c r="C623" s="3">
        <f t="shared" si="30"/>
      </c>
    </row>
    <row r="624" ht="12.75">
      <c r="C624" s="3">
        <f t="shared" si="30"/>
      </c>
    </row>
    <row r="625" ht="12.75">
      <c r="C625" s="3">
        <f t="shared" si="30"/>
      </c>
    </row>
    <row r="626" ht="12.75">
      <c r="C626" s="3">
        <f t="shared" si="30"/>
      </c>
    </row>
    <row r="627" ht="12.75">
      <c r="C627" s="3">
        <f t="shared" si="30"/>
      </c>
    </row>
    <row r="628" ht="12.75">
      <c r="C628" s="3">
        <f t="shared" si="30"/>
      </c>
    </row>
    <row r="629" ht="12.75">
      <c r="C629" s="3">
        <f t="shared" si="30"/>
      </c>
    </row>
    <row r="630" ht="12.75">
      <c r="C630" s="3">
        <f t="shared" si="30"/>
      </c>
    </row>
    <row r="631" ht="12.75">
      <c r="C631" s="3">
        <f t="shared" si="30"/>
      </c>
    </row>
    <row r="632" ht="12.75">
      <c r="C632" s="3">
        <f t="shared" si="30"/>
      </c>
    </row>
    <row r="633" ht="12.75">
      <c r="C633" s="3">
        <f t="shared" si="30"/>
      </c>
    </row>
    <row r="634" ht="12.75">
      <c r="C634" s="3">
        <f t="shared" si="30"/>
      </c>
    </row>
    <row r="635" ht="12.75">
      <c r="C635" s="3">
        <f t="shared" si="30"/>
      </c>
    </row>
    <row r="636" ht="12.75">
      <c r="C636" s="3">
        <f t="shared" si="30"/>
      </c>
    </row>
    <row r="637" ht="12.75">
      <c r="C637" s="3">
        <f t="shared" si="30"/>
      </c>
    </row>
    <row r="638" ht="12.75">
      <c r="C638" s="3">
        <f t="shared" si="30"/>
      </c>
    </row>
    <row r="639" ht="12.75">
      <c r="C639" s="3">
        <f t="shared" si="30"/>
      </c>
    </row>
    <row r="640" ht="12.75">
      <c r="C640" s="3">
        <f t="shared" si="30"/>
      </c>
    </row>
    <row r="641" ht="12.75">
      <c r="C641" s="3">
        <f t="shared" si="30"/>
      </c>
    </row>
    <row r="642" ht="12.75">
      <c r="C642" s="3">
        <f t="shared" si="30"/>
      </c>
    </row>
    <row r="643" ht="12.75">
      <c r="C643" s="3">
        <f t="shared" si="30"/>
      </c>
    </row>
    <row r="644" ht="12.75">
      <c r="C644" s="3">
        <f t="shared" si="30"/>
      </c>
    </row>
    <row r="645" ht="12.75">
      <c r="C645" s="3">
        <f t="shared" si="30"/>
      </c>
    </row>
    <row r="646" ht="12.75">
      <c r="C646" s="3">
        <f t="shared" si="30"/>
      </c>
    </row>
    <row r="647" ht="12.75">
      <c r="C647" s="3">
        <f t="shared" si="30"/>
      </c>
    </row>
    <row r="648" ht="12.75">
      <c r="C648" s="3">
        <f t="shared" si="30"/>
      </c>
    </row>
    <row r="649" ht="12.75">
      <c r="C649" s="3">
        <f t="shared" si="30"/>
      </c>
    </row>
    <row r="650" ht="12.75">
      <c r="C650" s="3">
        <f t="shared" si="30"/>
      </c>
    </row>
    <row r="651" ht="12.75">
      <c r="C651" s="3">
        <f t="shared" si="30"/>
      </c>
    </row>
    <row r="652" ht="12.75">
      <c r="C652" s="3">
        <f t="shared" si="30"/>
      </c>
    </row>
    <row r="653" ht="12.75">
      <c r="C653" s="3">
        <f t="shared" si="30"/>
      </c>
    </row>
    <row r="654" ht="12.75">
      <c r="C654" s="3">
        <f t="shared" si="30"/>
      </c>
    </row>
    <row r="655" ht="12.75">
      <c r="C655" s="3">
        <f t="shared" si="30"/>
      </c>
    </row>
    <row r="656" ht="12.75">
      <c r="C656" s="3">
        <f t="shared" si="30"/>
      </c>
    </row>
    <row r="657" ht="12.75">
      <c r="C657" s="3">
        <f t="shared" si="30"/>
      </c>
    </row>
    <row r="658" ht="12.75">
      <c r="C658" s="3">
        <f t="shared" si="30"/>
      </c>
    </row>
    <row r="659" ht="12.75">
      <c r="C659" s="3">
        <f t="shared" si="30"/>
      </c>
    </row>
    <row r="660" ht="12.75">
      <c r="C660" s="3">
        <f t="shared" si="30"/>
      </c>
    </row>
    <row r="661" ht="12.75">
      <c r="C661" s="3">
        <f t="shared" si="30"/>
      </c>
    </row>
    <row r="662" ht="12.75">
      <c r="C662" s="3">
        <f t="shared" si="30"/>
      </c>
    </row>
    <row r="663" ht="12.75">
      <c r="C663" s="3">
        <f t="shared" si="30"/>
      </c>
    </row>
    <row r="664" ht="12.75">
      <c r="C664" s="3">
        <f t="shared" si="30"/>
      </c>
    </row>
    <row r="665" ht="12.75">
      <c r="C665" s="3">
        <f t="shared" si="30"/>
      </c>
    </row>
    <row r="666" ht="12.75">
      <c r="C666" s="3">
        <f t="shared" si="30"/>
      </c>
    </row>
    <row r="667" ht="12.75">
      <c r="C667" s="3">
        <f t="shared" si="30"/>
      </c>
    </row>
    <row r="668" ht="12.75">
      <c r="C668" s="3">
        <f t="shared" si="30"/>
      </c>
    </row>
    <row r="669" ht="12.75">
      <c r="C669" s="3">
        <f t="shared" si="30"/>
      </c>
    </row>
    <row r="670" ht="12.75">
      <c r="C670" s="3">
        <f aca="true" t="shared" si="31" ref="C670:C733">IF(COUNTIF(prev_L67_R1,A670),VLOOKUP(A670,prev_L67_R1,3,FALSE),"")</f>
      </c>
    </row>
    <row r="671" ht="12.75">
      <c r="C671" s="3">
        <f t="shared" si="31"/>
      </c>
    </row>
    <row r="672" ht="12.75">
      <c r="C672" s="3">
        <f t="shared" si="31"/>
      </c>
    </row>
    <row r="673" ht="12.75">
      <c r="C673" s="3">
        <f t="shared" si="31"/>
      </c>
    </row>
    <row r="674" ht="12.75">
      <c r="C674" s="3">
        <f t="shared" si="31"/>
      </c>
    </row>
    <row r="675" ht="12.75">
      <c r="C675" s="3">
        <f t="shared" si="31"/>
      </c>
    </row>
    <row r="676" ht="12.75">
      <c r="C676" s="3">
        <f t="shared" si="31"/>
      </c>
    </row>
    <row r="677" ht="12.75">
      <c r="C677" s="3">
        <f t="shared" si="31"/>
      </c>
    </row>
    <row r="678" ht="12.75">
      <c r="C678" s="3">
        <f t="shared" si="31"/>
      </c>
    </row>
    <row r="679" ht="12.75">
      <c r="C679" s="3">
        <f t="shared" si="31"/>
      </c>
    </row>
    <row r="680" ht="12.75">
      <c r="C680" s="3">
        <f t="shared" si="31"/>
      </c>
    </row>
    <row r="681" ht="12.75">
      <c r="C681" s="3">
        <f t="shared" si="31"/>
      </c>
    </row>
    <row r="682" ht="12.75">
      <c r="C682" s="3">
        <f t="shared" si="31"/>
      </c>
    </row>
    <row r="683" ht="12.75">
      <c r="C683" s="3">
        <f t="shared" si="31"/>
      </c>
    </row>
    <row r="684" ht="12.75">
      <c r="C684" s="3">
        <f t="shared" si="31"/>
      </c>
    </row>
    <row r="685" ht="12.75">
      <c r="C685" s="3">
        <f t="shared" si="31"/>
      </c>
    </row>
    <row r="686" ht="12.75">
      <c r="C686" s="3">
        <f t="shared" si="31"/>
      </c>
    </row>
    <row r="687" ht="12.75">
      <c r="C687" s="3">
        <f t="shared" si="31"/>
      </c>
    </row>
    <row r="688" ht="12.75">
      <c r="C688" s="3">
        <f t="shared" si="31"/>
      </c>
    </row>
    <row r="689" ht="12.75">
      <c r="C689" s="3">
        <f t="shared" si="31"/>
      </c>
    </row>
    <row r="690" ht="12.75">
      <c r="C690" s="3">
        <f t="shared" si="31"/>
      </c>
    </row>
    <row r="691" ht="12.75">
      <c r="C691" s="3">
        <f t="shared" si="31"/>
      </c>
    </row>
    <row r="692" ht="12.75">
      <c r="C692" s="3">
        <f t="shared" si="31"/>
      </c>
    </row>
    <row r="693" ht="12.75">
      <c r="C693" s="3">
        <f t="shared" si="31"/>
      </c>
    </row>
    <row r="694" ht="12.75">
      <c r="C694" s="3">
        <f t="shared" si="31"/>
      </c>
    </row>
    <row r="695" ht="12.75">
      <c r="C695" s="3">
        <f t="shared" si="31"/>
      </c>
    </row>
    <row r="696" ht="12.75">
      <c r="C696" s="3">
        <f t="shared" si="31"/>
      </c>
    </row>
    <row r="697" ht="12.75">
      <c r="C697" s="3">
        <f t="shared" si="31"/>
      </c>
    </row>
    <row r="698" ht="12.75">
      <c r="C698" s="3">
        <f t="shared" si="31"/>
      </c>
    </row>
    <row r="699" ht="12.75">
      <c r="C699" s="3">
        <f t="shared" si="31"/>
      </c>
    </row>
    <row r="700" ht="12.75">
      <c r="C700" s="3">
        <f t="shared" si="31"/>
      </c>
    </row>
    <row r="701" ht="12.75">
      <c r="C701" s="3">
        <f t="shared" si="31"/>
      </c>
    </row>
    <row r="702" ht="12.75">
      <c r="C702" s="3">
        <f t="shared" si="31"/>
      </c>
    </row>
    <row r="703" ht="12.75">
      <c r="C703" s="3">
        <f t="shared" si="31"/>
      </c>
    </row>
    <row r="704" ht="12.75">
      <c r="C704" s="3">
        <f t="shared" si="31"/>
      </c>
    </row>
    <row r="705" ht="12.75">
      <c r="C705" s="3">
        <f t="shared" si="31"/>
      </c>
    </row>
    <row r="706" ht="12.75">
      <c r="C706" s="3">
        <f t="shared" si="31"/>
      </c>
    </row>
    <row r="707" ht="12.75">
      <c r="C707" s="3">
        <f t="shared" si="31"/>
      </c>
    </row>
    <row r="708" ht="12.75">
      <c r="C708" s="3">
        <f t="shared" si="31"/>
      </c>
    </row>
    <row r="709" ht="12.75">
      <c r="C709" s="3">
        <f t="shared" si="31"/>
      </c>
    </row>
    <row r="710" ht="12.75">
      <c r="C710" s="3">
        <f t="shared" si="31"/>
      </c>
    </row>
    <row r="711" ht="12.75">
      <c r="C711" s="3">
        <f t="shared" si="31"/>
      </c>
    </row>
    <row r="712" ht="12.75">
      <c r="C712" s="3">
        <f t="shared" si="31"/>
      </c>
    </row>
    <row r="713" ht="12.75">
      <c r="C713" s="3">
        <f t="shared" si="31"/>
      </c>
    </row>
    <row r="714" ht="12.75">
      <c r="C714" s="3">
        <f t="shared" si="31"/>
      </c>
    </row>
    <row r="715" ht="12.75">
      <c r="C715" s="3">
        <f t="shared" si="31"/>
      </c>
    </row>
    <row r="716" ht="12.75">
      <c r="C716" s="3">
        <f t="shared" si="31"/>
      </c>
    </row>
    <row r="717" ht="12.75">
      <c r="C717" s="3">
        <f t="shared" si="31"/>
      </c>
    </row>
    <row r="718" ht="12.75">
      <c r="C718" s="3">
        <f t="shared" si="31"/>
      </c>
    </row>
    <row r="719" ht="12.75">
      <c r="C719" s="3">
        <f t="shared" si="31"/>
      </c>
    </row>
    <row r="720" ht="12.75">
      <c r="C720" s="3">
        <f t="shared" si="31"/>
      </c>
    </row>
    <row r="721" ht="12.75">
      <c r="C721" s="3">
        <f t="shared" si="31"/>
      </c>
    </row>
    <row r="722" ht="12.75">
      <c r="C722" s="3">
        <f t="shared" si="31"/>
      </c>
    </row>
    <row r="723" ht="12.75">
      <c r="C723" s="3">
        <f t="shared" si="31"/>
      </c>
    </row>
    <row r="724" ht="12.75">
      <c r="C724" s="3">
        <f t="shared" si="31"/>
      </c>
    </row>
    <row r="725" ht="12.75">
      <c r="C725" s="3">
        <f t="shared" si="31"/>
      </c>
    </row>
    <row r="726" ht="12.75">
      <c r="C726" s="3">
        <f t="shared" si="31"/>
      </c>
    </row>
    <row r="727" ht="12.75">
      <c r="C727" s="3">
        <f t="shared" si="31"/>
      </c>
    </row>
    <row r="728" ht="12.75">
      <c r="C728" s="3">
        <f t="shared" si="31"/>
      </c>
    </row>
    <row r="729" ht="12.75">
      <c r="C729" s="3">
        <f t="shared" si="31"/>
      </c>
    </row>
    <row r="730" ht="12.75">
      <c r="C730" s="3">
        <f t="shared" si="31"/>
      </c>
    </row>
    <row r="731" ht="12.75">
      <c r="C731" s="3">
        <f t="shared" si="31"/>
      </c>
    </row>
    <row r="732" ht="12.75">
      <c r="C732" s="3">
        <f t="shared" si="31"/>
      </c>
    </row>
    <row r="733" ht="12.75">
      <c r="C733" s="3">
        <f t="shared" si="31"/>
      </c>
    </row>
    <row r="734" ht="12.75">
      <c r="C734" s="3">
        <f aca="true" t="shared" si="32" ref="C734:C797">IF(COUNTIF(prev_L67_R1,A734),VLOOKUP(A734,prev_L67_R1,3,FALSE),"")</f>
      </c>
    </row>
    <row r="735" ht="12.75">
      <c r="C735" s="3">
        <f t="shared" si="32"/>
      </c>
    </row>
    <row r="736" ht="12.75">
      <c r="C736" s="3">
        <f t="shared" si="32"/>
      </c>
    </row>
    <row r="737" ht="12.75">
      <c r="C737" s="3">
        <f t="shared" si="32"/>
      </c>
    </row>
    <row r="738" ht="12.75">
      <c r="C738" s="3">
        <f t="shared" si="32"/>
      </c>
    </row>
    <row r="739" ht="12.75">
      <c r="C739" s="3">
        <f t="shared" si="32"/>
      </c>
    </row>
    <row r="740" ht="12.75">
      <c r="C740" s="3">
        <f t="shared" si="32"/>
      </c>
    </row>
    <row r="741" ht="12.75">
      <c r="C741" s="3">
        <f t="shared" si="32"/>
      </c>
    </row>
    <row r="742" ht="12.75">
      <c r="C742" s="3">
        <f t="shared" si="32"/>
      </c>
    </row>
    <row r="743" ht="12.75">
      <c r="C743" s="3">
        <f t="shared" si="32"/>
      </c>
    </row>
    <row r="744" ht="12.75">
      <c r="C744" s="3">
        <f t="shared" si="32"/>
      </c>
    </row>
    <row r="745" ht="12.75">
      <c r="C745" s="3">
        <f t="shared" si="32"/>
      </c>
    </row>
    <row r="746" ht="12.75">
      <c r="C746" s="3">
        <f t="shared" si="32"/>
      </c>
    </row>
    <row r="747" ht="12.75">
      <c r="C747" s="3">
        <f t="shared" si="32"/>
      </c>
    </row>
    <row r="748" ht="12.75">
      <c r="C748" s="3">
        <f t="shared" si="32"/>
      </c>
    </row>
    <row r="749" ht="12.75">
      <c r="C749" s="3">
        <f t="shared" si="32"/>
      </c>
    </row>
    <row r="750" ht="12.75">
      <c r="C750" s="3">
        <f t="shared" si="32"/>
      </c>
    </row>
    <row r="751" ht="12.75">
      <c r="C751" s="3">
        <f t="shared" si="32"/>
      </c>
    </row>
    <row r="752" ht="12.75">
      <c r="C752" s="3">
        <f t="shared" si="32"/>
      </c>
    </row>
    <row r="753" ht="12.75">
      <c r="C753" s="3">
        <f t="shared" si="32"/>
      </c>
    </row>
    <row r="754" ht="12.75">
      <c r="C754" s="3">
        <f t="shared" si="32"/>
      </c>
    </row>
    <row r="755" ht="12.75">
      <c r="C755" s="3">
        <f t="shared" si="32"/>
      </c>
    </row>
    <row r="756" ht="12.75">
      <c r="C756" s="3">
        <f t="shared" si="32"/>
      </c>
    </row>
    <row r="757" ht="12.75">
      <c r="C757" s="3">
        <f t="shared" si="32"/>
      </c>
    </row>
    <row r="758" ht="12.75">
      <c r="C758" s="3">
        <f t="shared" si="32"/>
      </c>
    </row>
    <row r="759" ht="12.75">
      <c r="C759" s="3">
        <f t="shared" si="32"/>
      </c>
    </row>
    <row r="760" ht="12.75">
      <c r="C760" s="3">
        <f t="shared" si="32"/>
      </c>
    </row>
    <row r="761" ht="12.75">
      <c r="C761" s="3">
        <f t="shared" si="32"/>
      </c>
    </row>
    <row r="762" ht="12.75">
      <c r="C762" s="3">
        <f t="shared" si="32"/>
      </c>
    </row>
    <row r="763" ht="12.75">
      <c r="C763" s="3">
        <f t="shared" si="32"/>
      </c>
    </row>
    <row r="764" ht="12.75">
      <c r="C764" s="3">
        <f t="shared" si="32"/>
      </c>
    </row>
    <row r="765" ht="12.75">
      <c r="C765" s="3">
        <f t="shared" si="32"/>
      </c>
    </row>
    <row r="766" ht="12.75">
      <c r="C766" s="3">
        <f t="shared" si="32"/>
      </c>
    </row>
    <row r="767" ht="12.75">
      <c r="C767" s="3">
        <f t="shared" si="32"/>
      </c>
    </row>
    <row r="768" ht="12.75">
      <c r="C768" s="3">
        <f t="shared" si="32"/>
      </c>
    </row>
    <row r="769" ht="12.75">
      <c r="C769" s="3">
        <f t="shared" si="32"/>
      </c>
    </row>
    <row r="770" ht="12.75">
      <c r="C770" s="3">
        <f t="shared" si="32"/>
      </c>
    </row>
    <row r="771" ht="12.75">
      <c r="C771" s="3">
        <f t="shared" si="32"/>
      </c>
    </row>
    <row r="772" ht="12.75">
      <c r="C772" s="3">
        <f t="shared" si="32"/>
      </c>
    </row>
    <row r="773" ht="12.75">
      <c r="C773" s="3">
        <f t="shared" si="32"/>
      </c>
    </row>
    <row r="774" ht="12.75">
      <c r="C774" s="3">
        <f t="shared" si="32"/>
      </c>
    </row>
    <row r="775" ht="12.75">
      <c r="C775" s="3">
        <f t="shared" si="32"/>
      </c>
    </row>
    <row r="776" ht="12.75">
      <c r="C776" s="3">
        <f t="shared" si="32"/>
      </c>
    </row>
    <row r="777" ht="12.75">
      <c r="C777" s="3">
        <f t="shared" si="32"/>
      </c>
    </row>
    <row r="778" ht="12.75">
      <c r="C778" s="3">
        <f t="shared" si="32"/>
      </c>
    </row>
    <row r="779" ht="12.75">
      <c r="C779" s="3">
        <f t="shared" si="32"/>
      </c>
    </row>
    <row r="780" ht="12.75">
      <c r="C780" s="3">
        <f t="shared" si="32"/>
      </c>
    </row>
    <row r="781" ht="12.75">
      <c r="C781" s="3">
        <f t="shared" si="32"/>
      </c>
    </row>
    <row r="782" ht="12.75">
      <c r="C782" s="3">
        <f t="shared" si="32"/>
      </c>
    </row>
    <row r="783" ht="12.75">
      <c r="C783" s="3">
        <f t="shared" si="32"/>
      </c>
    </row>
    <row r="784" ht="12.75">
      <c r="C784" s="3">
        <f t="shared" si="32"/>
      </c>
    </row>
    <row r="785" ht="12.75">
      <c r="C785" s="3">
        <f t="shared" si="32"/>
      </c>
    </row>
    <row r="786" ht="12.75">
      <c r="C786" s="3">
        <f t="shared" si="32"/>
      </c>
    </row>
    <row r="787" ht="12.75">
      <c r="C787" s="3">
        <f t="shared" si="32"/>
      </c>
    </row>
    <row r="788" ht="12.75">
      <c r="C788" s="3">
        <f t="shared" si="32"/>
      </c>
    </row>
    <row r="789" ht="12.75">
      <c r="C789" s="3">
        <f t="shared" si="32"/>
      </c>
    </row>
    <row r="790" ht="12.75">
      <c r="C790" s="3">
        <f t="shared" si="32"/>
      </c>
    </row>
    <row r="791" ht="12.75">
      <c r="C791" s="3">
        <f t="shared" si="32"/>
      </c>
    </row>
    <row r="792" ht="12.75">
      <c r="C792" s="3">
        <f t="shared" si="32"/>
      </c>
    </row>
    <row r="793" ht="12.75">
      <c r="C793" s="3">
        <f t="shared" si="32"/>
      </c>
    </row>
    <row r="794" ht="12.75">
      <c r="C794" s="3">
        <f t="shared" si="32"/>
      </c>
    </row>
    <row r="795" ht="12.75">
      <c r="C795" s="3">
        <f t="shared" si="32"/>
      </c>
    </row>
    <row r="796" ht="12.75">
      <c r="C796" s="3">
        <f t="shared" si="32"/>
      </c>
    </row>
    <row r="797" ht="12.75">
      <c r="C797" s="3">
        <f t="shared" si="32"/>
      </c>
    </row>
    <row r="798" ht="12.75">
      <c r="C798" s="3">
        <f aca="true" t="shared" si="33" ref="C798:C861">IF(COUNTIF(prev_L67_R1,A798),VLOOKUP(A798,prev_L67_R1,3,FALSE),"")</f>
      </c>
    </row>
    <row r="799" ht="12.75">
      <c r="C799" s="3">
        <f t="shared" si="33"/>
      </c>
    </row>
    <row r="800" ht="12.75">
      <c r="C800" s="3">
        <f t="shared" si="33"/>
      </c>
    </row>
    <row r="801" ht="12.75">
      <c r="C801" s="3">
        <f t="shared" si="33"/>
      </c>
    </row>
    <row r="802" ht="12.75">
      <c r="C802" s="3">
        <f t="shared" si="33"/>
      </c>
    </row>
    <row r="803" ht="12.75">
      <c r="C803" s="3">
        <f t="shared" si="33"/>
      </c>
    </row>
    <row r="804" ht="12.75">
      <c r="C804" s="3">
        <f t="shared" si="33"/>
      </c>
    </row>
    <row r="805" ht="12.75">
      <c r="C805" s="3">
        <f t="shared" si="33"/>
      </c>
    </row>
    <row r="806" ht="12.75">
      <c r="C806" s="3">
        <f t="shared" si="33"/>
      </c>
    </row>
    <row r="807" ht="12.75">
      <c r="C807" s="3">
        <f t="shared" si="33"/>
      </c>
    </row>
    <row r="808" ht="12.75">
      <c r="C808" s="3">
        <f t="shared" si="33"/>
      </c>
    </row>
    <row r="809" ht="12.75">
      <c r="C809" s="3">
        <f t="shared" si="33"/>
      </c>
    </row>
    <row r="810" ht="12.75">
      <c r="C810" s="3">
        <f t="shared" si="33"/>
      </c>
    </row>
    <row r="811" ht="12.75">
      <c r="C811" s="3">
        <f t="shared" si="33"/>
      </c>
    </row>
    <row r="812" ht="12.75">
      <c r="C812" s="3">
        <f t="shared" si="33"/>
      </c>
    </row>
    <row r="813" ht="12.75">
      <c r="C813" s="3">
        <f t="shared" si="33"/>
      </c>
    </row>
    <row r="814" ht="12.75">
      <c r="C814" s="3">
        <f t="shared" si="33"/>
      </c>
    </row>
    <row r="815" ht="12.75">
      <c r="C815" s="3">
        <f t="shared" si="33"/>
      </c>
    </row>
    <row r="816" ht="12.75">
      <c r="C816" s="3">
        <f t="shared" si="33"/>
      </c>
    </row>
    <row r="817" ht="12.75">
      <c r="C817" s="3">
        <f t="shared" si="33"/>
      </c>
    </row>
    <row r="818" ht="12.75">
      <c r="C818" s="3">
        <f t="shared" si="33"/>
      </c>
    </row>
    <row r="819" ht="12.75">
      <c r="C819" s="3">
        <f t="shared" si="33"/>
      </c>
    </row>
    <row r="820" ht="12.75">
      <c r="C820" s="3">
        <f t="shared" si="33"/>
      </c>
    </row>
    <row r="821" ht="12.75">
      <c r="C821" s="3">
        <f t="shared" si="33"/>
      </c>
    </row>
    <row r="822" ht="12.75">
      <c r="C822" s="3">
        <f t="shared" si="33"/>
      </c>
    </row>
    <row r="823" ht="12.75">
      <c r="C823" s="3">
        <f t="shared" si="33"/>
      </c>
    </row>
    <row r="824" ht="12.75">
      <c r="C824" s="3">
        <f t="shared" si="33"/>
      </c>
    </row>
    <row r="825" ht="12.75">
      <c r="C825" s="3">
        <f t="shared" si="33"/>
      </c>
    </row>
    <row r="826" ht="12.75">
      <c r="C826" s="3">
        <f t="shared" si="33"/>
      </c>
    </row>
    <row r="827" ht="12.75">
      <c r="C827" s="3">
        <f t="shared" si="33"/>
      </c>
    </row>
    <row r="828" ht="12.75">
      <c r="C828" s="3">
        <f t="shared" si="33"/>
      </c>
    </row>
    <row r="829" ht="12.75">
      <c r="C829" s="3">
        <f t="shared" si="33"/>
      </c>
    </row>
    <row r="830" ht="12.75">
      <c r="C830" s="3">
        <f t="shared" si="33"/>
      </c>
    </row>
    <row r="831" ht="12.75">
      <c r="C831" s="3">
        <f t="shared" si="33"/>
      </c>
    </row>
    <row r="832" ht="12.75">
      <c r="C832" s="3">
        <f t="shared" si="33"/>
      </c>
    </row>
    <row r="833" ht="12.75">
      <c r="C833" s="3">
        <f t="shared" si="33"/>
      </c>
    </row>
    <row r="834" ht="12.75">
      <c r="C834" s="3">
        <f t="shared" si="33"/>
      </c>
    </row>
    <row r="835" ht="12.75">
      <c r="C835" s="3">
        <f t="shared" si="33"/>
      </c>
    </row>
    <row r="836" ht="12.75">
      <c r="C836" s="3">
        <f t="shared" si="33"/>
      </c>
    </row>
    <row r="837" ht="12.75">
      <c r="C837" s="3">
        <f t="shared" si="33"/>
      </c>
    </row>
    <row r="838" ht="12.75">
      <c r="C838" s="3">
        <f t="shared" si="33"/>
      </c>
    </row>
    <row r="839" ht="12.75">
      <c r="C839" s="3">
        <f t="shared" si="33"/>
      </c>
    </row>
    <row r="840" ht="12.75">
      <c r="C840" s="3">
        <f t="shared" si="33"/>
      </c>
    </row>
    <row r="841" ht="12.75">
      <c r="C841" s="3">
        <f t="shared" si="33"/>
      </c>
    </row>
    <row r="842" ht="12.75">
      <c r="C842" s="3">
        <f t="shared" si="33"/>
      </c>
    </row>
    <row r="843" ht="12.75">
      <c r="C843" s="3">
        <f t="shared" si="33"/>
      </c>
    </row>
    <row r="844" ht="12.75">
      <c r="C844" s="3">
        <f t="shared" si="33"/>
      </c>
    </row>
    <row r="845" ht="12.75">
      <c r="C845" s="3">
        <f t="shared" si="33"/>
      </c>
    </row>
    <row r="846" ht="12.75">
      <c r="C846" s="3">
        <f t="shared" si="33"/>
      </c>
    </row>
    <row r="847" ht="12.75">
      <c r="C847" s="3">
        <f t="shared" si="33"/>
      </c>
    </row>
    <row r="848" ht="12.75">
      <c r="C848" s="3">
        <f t="shared" si="33"/>
      </c>
    </row>
    <row r="849" ht="12.75">
      <c r="C849" s="3">
        <f t="shared" si="33"/>
      </c>
    </row>
    <row r="850" ht="12.75">
      <c r="C850" s="3">
        <f t="shared" si="33"/>
      </c>
    </row>
    <row r="851" ht="12.75">
      <c r="C851" s="3">
        <f t="shared" si="33"/>
      </c>
    </row>
    <row r="852" ht="12.75">
      <c r="C852" s="3">
        <f t="shared" si="33"/>
      </c>
    </row>
    <row r="853" ht="12.75">
      <c r="C853" s="3">
        <f t="shared" si="33"/>
      </c>
    </row>
    <row r="854" ht="12.75">
      <c r="C854" s="3">
        <f t="shared" si="33"/>
      </c>
    </row>
    <row r="855" ht="12.75">
      <c r="C855" s="3">
        <f t="shared" si="33"/>
      </c>
    </row>
    <row r="856" ht="12.75">
      <c r="C856" s="3">
        <f t="shared" si="33"/>
      </c>
    </row>
    <row r="857" ht="12.75">
      <c r="C857" s="3">
        <f t="shared" si="33"/>
      </c>
    </row>
    <row r="858" ht="12.75">
      <c r="C858" s="3">
        <f t="shared" si="33"/>
      </c>
    </row>
    <row r="859" ht="12.75">
      <c r="C859" s="3">
        <f t="shared" si="33"/>
      </c>
    </row>
    <row r="860" ht="12.75">
      <c r="C860" s="3">
        <f t="shared" si="33"/>
      </c>
    </row>
    <row r="861" ht="12.75">
      <c r="C861" s="3">
        <f t="shared" si="33"/>
      </c>
    </row>
    <row r="862" ht="12.75">
      <c r="C862" s="3">
        <f aca="true" t="shared" si="34" ref="C862:C925">IF(COUNTIF(prev_L67_R1,A862),VLOOKUP(A862,prev_L67_R1,3,FALSE),"")</f>
      </c>
    </row>
    <row r="863" ht="12.75">
      <c r="C863" s="3">
        <f t="shared" si="34"/>
      </c>
    </row>
    <row r="864" ht="12.75">
      <c r="C864" s="3">
        <f t="shared" si="34"/>
      </c>
    </row>
    <row r="865" ht="12.75">
      <c r="C865" s="3">
        <f t="shared" si="34"/>
      </c>
    </row>
    <row r="866" ht="12.75">
      <c r="C866" s="3">
        <f t="shared" si="34"/>
      </c>
    </row>
    <row r="867" ht="12.75">
      <c r="C867" s="3">
        <f t="shared" si="34"/>
      </c>
    </row>
    <row r="868" ht="12.75">
      <c r="C868" s="3">
        <f t="shared" si="34"/>
      </c>
    </row>
    <row r="869" ht="12.75">
      <c r="C869" s="3">
        <f t="shared" si="34"/>
      </c>
    </row>
    <row r="870" ht="12.75">
      <c r="C870" s="3">
        <f t="shared" si="34"/>
      </c>
    </row>
    <row r="871" ht="12.75">
      <c r="C871" s="3">
        <f t="shared" si="34"/>
      </c>
    </row>
    <row r="872" ht="12.75">
      <c r="C872" s="3">
        <f t="shared" si="34"/>
      </c>
    </row>
    <row r="873" ht="12.75">
      <c r="C873" s="3">
        <f t="shared" si="34"/>
      </c>
    </row>
    <row r="874" ht="12.75">
      <c r="C874" s="3">
        <f t="shared" si="34"/>
      </c>
    </row>
    <row r="875" ht="12.75">
      <c r="C875" s="3">
        <f t="shared" si="34"/>
      </c>
    </row>
    <row r="876" ht="12.75">
      <c r="C876" s="3">
        <f t="shared" si="34"/>
      </c>
    </row>
    <row r="877" ht="12.75">
      <c r="C877" s="3">
        <f t="shared" si="34"/>
      </c>
    </row>
    <row r="878" ht="12.75">
      <c r="C878" s="3">
        <f t="shared" si="34"/>
      </c>
    </row>
    <row r="879" ht="12.75">
      <c r="C879" s="3">
        <f t="shared" si="34"/>
      </c>
    </row>
    <row r="880" ht="12.75">
      <c r="C880" s="3">
        <f t="shared" si="34"/>
      </c>
    </row>
    <row r="881" ht="12.75">
      <c r="C881" s="3">
        <f t="shared" si="34"/>
      </c>
    </row>
    <row r="882" ht="12.75">
      <c r="C882" s="3">
        <f t="shared" si="34"/>
      </c>
    </row>
    <row r="883" ht="12.75">
      <c r="C883" s="3">
        <f t="shared" si="34"/>
      </c>
    </row>
    <row r="884" ht="12.75">
      <c r="C884" s="3">
        <f t="shared" si="34"/>
      </c>
    </row>
    <row r="885" ht="12.75">
      <c r="C885" s="3">
        <f t="shared" si="34"/>
      </c>
    </row>
    <row r="886" ht="12.75">
      <c r="C886" s="3">
        <f t="shared" si="34"/>
      </c>
    </row>
    <row r="887" ht="12.75">
      <c r="C887" s="3">
        <f t="shared" si="34"/>
      </c>
    </row>
    <row r="888" ht="12.75">
      <c r="C888" s="3">
        <f t="shared" si="34"/>
      </c>
    </row>
    <row r="889" ht="12.75">
      <c r="C889" s="3">
        <f t="shared" si="34"/>
      </c>
    </row>
    <row r="890" ht="12.75">
      <c r="C890" s="3">
        <f t="shared" si="34"/>
      </c>
    </row>
    <row r="891" ht="12.75">
      <c r="C891" s="3">
        <f t="shared" si="34"/>
      </c>
    </row>
    <row r="892" ht="12.75">
      <c r="C892" s="3">
        <f t="shared" si="34"/>
      </c>
    </row>
    <row r="893" ht="12.75">
      <c r="C893" s="3">
        <f t="shared" si="34"/>
      </c>
    </row>
    <row r="894" ht="12.75">
      <c r="C894" s="3">
        <f t="shared" si="34"/>
      </c>
    </row>
    <row r="895" ht="12.75">
      <c r="C895" s="3">
        <f t="shared" si="34"/>
      </c>
    </row>
    <row r="896" ht="12.75">
      <c r="C896" s="3">
        <f t="shared" si="34"/>
      </c>
    </row>
    <row r="897" ht="12.75">
      <c r="C897" s="3">
        <f t="shared" si="34"/>
      </c>
    </row>
    <row r="898" ht="12.75">
      <c r="C898" s="3">
        <f t="shared" si="34"/>
      </c>
    </row>
    <row r="899" ht="12.75">
      <c r="C899" s="3">
        <f t="shared" si="34"/>
      </c>
    </row>
    <row r="900" ht="12.75">
      <c r="C900" s="3">
        <f t="shared" si="34"/>
      </c>
    </row>
    <row r="901" ht="12.75">
      <c r="C901" s="3">
        <f t="shared" si="34"/>
      </c>
    </row>
    <row r="902" ht="12.75">
      <c r="C902" s="3">
        <f t="shared" si="34"/>
      </c>
    </row>
    <row r="903" ht="12.75">
      <c r="C903" s="3">
        <f t="shared" si="34"/>
      </c>
    </row>
    <row r="904" ht="12.75">
      <c r="C904" s="3">
        <f t="shared" si="34"/>
      </c>
    </row>
    <row r="905" ht="12.75">
      <c r="C905" s="3">
        <f t="shared" si="34"/>
      </c>
    </row>
    <row r="906" ht="12.75">
      <c r="C906" s="3">
        <f t="shared" si="34"/>
      </c>
    </row>
    <row r="907" ht="12.75">
      <c r="C907" s="3">
        <f t="shared" si="34"/>
      </c>
    </row>
    <row r="908" ht="12.75">
      <c r="C908" s="3">
        <f t="shared" si="34"/>
      </c>
    </row>
    <row r="909" ht="12.75">
      <c r="C909" s="3">
        <f t="shared" si="34"/>
      </c>
    </row>
    <row r="910" ht="12.75">
      <c r="C910" s="3">
        <f t="shared" si="34"/>
      </c>
    </row>
    <row r="911" ht="12.75">
      <c r="C911" s="3">
        <f t="shared" si="34"/>
      </c>
    </row>
    <row r="912" ht="12.75">
      <c r="C912" s="3">
        <f t="shared" si="34"/>
      </c>
    </row>
    <row r="913" ht="12.75">
      <c r="C913" s="3">
        <f t="shared" si="34"/>
      </c>
    </row>
    <row r="914" ht="12.75">
      <c r="C914" s="3">
        <f t="shared" si="34"/>
      </c>
    </row>
    <row r="915" ht="12.75">
      <c r="C915" s="3">
        <f t="shared" si="34"/>
      </c>
    </row>
    <row r="916" ht="12.75">
      <c r="C916" s="3">
        <f t="shared" si="34"/>
      </c>
    </row>
    <row r="917" ht="12.75">
      <c r="C917" s="3">
        <f t="shared" si="34"/>
      </c>
    </row>
    <row r="918" ht="12.75">
      <c r="C918" s="3">
        <f t="shared" si="34"/>
      </c>
    </row>
    <row r="919" ht="12.75">
      <c r="C919" s="3">
        <f t="shared" si="34"/>
      </c>
    </row>
    <row r="920" ht="12.75">
      <c r="C920" s="3">
        <f t="shared" si="34"/>
      </c>
    </row>
    <row r="921" ht="12.75">
      <c r="C921" s="3">
        <f t="shared" si="34"/>
      </c>
    </row>
    <row r="922" ht="12.75">
      <c r="C922" s="3">
        <f t="shared" si="34"/>
      </c>
    </row>
    <row r="923" ht="12.75">
      <c r="C923" s="3">
        <f t="shared" si="34"/>
      </c>
    </row>
    <row r="924" ht="12.75">
      <c r="C924" s="3">
        <f t="shared" si="34"/>
      </c>
    </row>
    <row r="925" ht="12.75">
      <c r="C925" s="3">
        <f t="shared" si="34"/>
      </c>
    </row>
    <row r="926" ht="12.75">
      <c r="C926" s="3">
        <f aca="true" t="shared" si="35" ref="C926:C966">IF(COUNTIF(prev_L67_R1,A926),VLOOKUP(A926,prev_L67_R1,3,FALSE),"")</f>
      </c>
    </row>
    <row r="927" ht="12.75">
      <c r="C927" s="3">
        <f t="shared" si="35"/>
      </c>
    </row>
    <row r="928" ht="12.75">
      <c r="C928" s="3">
        <f t="shared" si="35"/>
      </c>
    </row>
    <row r="929" ht="12.75">
      <c r="C929" s="3">
        <f t="shared" si="35"/>
      </c>
    </row>
    <row r="930" ht="12.75">
      <c r="C930" s="3">
        <f t="shared" si="35"/>
      </c>
    </row>
    <row r="931" ht="12.75">
      <c r="C931" s="3">
        <f t="shared" si="35"/>
      </c>
    </row>
    <row r="932" ht="12.75">
      <c r="C932" s="3">
        <f t="shared" si="35"/>
      </c>
    </row>
    <row r="933" ht="12.75">
      <c r="C933" s="3">
        <f t="shared" si="35"/>
      </c>
    </row>
    <row r="934" ht="12.75">
      <c r="C934" s="3">
        <f t="shared" si="35"/>
      </c>
    </row>
    <row r="935" ht="12.75">
      <c r="C935" s="3">
        <f t="shared" si="35"/>
      </c>
    </row>
    <row r="936" ht="12.75">
      <c r="C936" s="3">
        <f t="shared" si="35"/>
      </c>
    </row>
    <row r="937" ht="12.75">
      <c r="C937" s="3">
        <f t="shared" si="35"/>
      </c>
    </row>
    <row r="938" ht="12.75">
      <c r="C938" s="3">
        <f t="shared" si="35"/>
      </c>
    </row>
    <row r="939" ht="12.75">
      <c r="C939" s="3">
        <f t="shared" si="35"/>
      </c>
    </row>
    <row r="940" ht="12.75">
      <c r="C940" s="3">
        <f t="shared" si="35"/>
      </c>
    </row>
    <row r="941" ht="12.75">
      <c r="C941" s="3">
        <f t="shared" si="35"/>
      </c>
    </row>
    <row r="942" ht="12.75">
      <c r="C942" s="3">
        <f t="shared" si="35"/>
      </c>
    </row>
    <row r="943" ht="12.75">
      <c r="C943" s="3">
        <f t="shared" si="35"/>
      </c>
    </row>
    <row r="944" ht="12.75">
      <c r="C944" s="3">
        <f t="shared" si="35"/>
      </c>
    </row>
    <row r="945" ht="12.75">
      <c r="C945" s="3">
        <f t="shared" si="35"/>
      </c>
    </row>
    <row r="946" ht="12.75">
      <c r="C946" s="3">
        <f t="shared" si="35"/>
      </c>
    </row>
    <row r="947" ht="12.75">
      <c r="C947" s="3">
        <f t="shared" si="35"/>
      </c>
    </row>
    <row r="948" ht="12.75">
      <c r="C948" s="3">
        <f t="shared" si="35"/>
      </c>
    </row>
    <row r="949" ht="12.75">
      <c r="C949" s="3">
        <f t="shared" si="35"/>
      </c>
    </row>
    <row r="950" ht="12.75">
      <c r="C950" s="3">
        <f t="shared" si="35"/>
      </c>
    </row>
    <row r="951" ht="12.75">
      <c r="C951" s="3">
        <f t="shared" si="35"/>
      </c>
    </row>
    <row r="952" ht="12.75">
      <c r="C952" s="3">
        <f t="shared" si="35"/>
      </c>
    </row>
    <row r="953" ht="12.75">
      <c r="C953" s="3">
        <f t="shared" si="35"/>
      </c>
    </row>
    <row r="954" ht="12.75">
      <c r="C954" s="3">
        <f t="shared" si="35"/>
      </c>
    </row>
    <row r="955" ht="12.75">
      <c r="C955" s="3">
        <f t="shared" si="35"/>
      </c>
    </row>
    <row r="956" ht="12.75">
      <c r="C956" s="3">
        <f t="shared" si="35"/>
      </c>
    </row>
    <row r="957" ht="12.75">
      <c r="C957" s="3">
        <f t="shared" si="35"/>
      </c>
    </row>
    <row r="958" ht="12.75">
      <c r="C958" s="3">
        <f t="shared" si="35"/>
      </c>
    </row>
    <row r="959" ht="12.75">
      <c r="C959" s="3">
        <f t="shared" si="35"/>
      </c>
    </row>
    <row r="960" ht="12.75">
      <c r="C960" s="3">
        <f t="shared" si="35"/>
      </c>
    </row>
    <row r="961" ht="12.75">
      <c r="C961" s="3">
        <f t="shared" si="35"/>
      </c>
    </row>
    <row r="962" ht="12.75">
      <c r="C962" s="3">
        <f t="shared" si="35"/>
      </c>
    </row>
    <row r="963" ht="12.75">
      <c r="C963" s="3">
        <f t="shared" si="35"/>
      </c>
    </row>
    <row r="964" ht="12.75">
      <c r="C964" s="3">
        <f t="shared" si="35"/>
      </c>
    </row>
    <row r="965" ht="12.75">
      <c r="C965" s="3">
        <f t="shared" si="35"/>
      </c>
    </row>
    <row r="966" ht="12.75">
      <c r="C966" s="3">
        <f t="shared" si="35"/>
      </c>
    </row>
  </sheetData>
  <sheetProtection/>
  <printOptions gridLines="1"/>
  <pageMargins left="0.31496062992125984" right="0.1968503937007874" top="0.31496062992125984" bottom="0.31496062992125984" header="0.5118110236220472" footer="0.5118110236220472"/>
  <pageSetup horizontalDpi="600" verticalDpi="600" orientation="portrait" paperSize="8" r:id="rId3"/>
  <legacyDrawing r:id="rId2"/>
  <oleObjects>
    <oleObject progId="Word.Picture.8" shapeId="1475983" r:id="rId1"/>
  </oleObjects>
</worksheet>
</file>

<file path=xl/worksheets/sheet3.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
    </sheetView>
  </sheetViews>
  <sheetFormatPr defaultColWidth="9.140625" defaultRowHeight="12.75"/>
  <cols>
    <col min="2" max="2" width="56.00390625" style="0" customWidth="1"/>
  </cols>
  <sheetData>
    <row r="1" spans="1:3" ht="12.75">
      <c r="A1" s="63"/>
      <c r="B1" s="64" t="s">
        <v>1108</v>
      </c>
      <c r="C1" s="56"/>
    </row>
    <row r="2" spans="1:3" ht="12.75">
      <c r="A2" s="63"/>
      <c r="B2" s="64" t="s">
        <v>3</v>
      </c>
      <c r="C2" s="56"/>
    </row>
    <row r="3" spans="1:3" ht="12.75">
      <c r="A3" s="63"/>
      <c r="B3" s="64" t="s">
        <v>1109</v>
      </c>
      <c r="C3" s="56"/>
    </row>
    <row r="4" spans="1:3" ht="12.75">
      <c r="A4" s="63"/>
      <c r="B4" s="65"/>
      <c r="C4" s="56"/>
    </row>
    <row r="5" spans="1:3" ht="12.75">
      <c r="A5" s="63"/>
      <c r="B5" s="69" t="s">
        <v>1110</v>
      </c>
      <c r="C5" s="56"/>
    </row>
    <row r="6" spans="1:3" ht="12.75">
      <c r="A6" s="63"/>
      <c r="B6" s="69"/>
      <c r="C6" s="56"/>
    </row>
    <row r="7" spans="1:3" ht="12.75">
      <c r="A7" s="63"/>
      <c r="B7" s="69"/>
      <c r="C7" s="56"/>
    </row>
    <row r="8" spans="1:3" ht="12.75">
      <c r="A8" s="63"/>
      <c r="B8" s="69"/>
      <c r="C8" s="56"/>
    </row>
    <row r="9" spans="1:3" ht="12.75">
      <c r="A9" s="63"/>
      <c r="B9" s="65"/>
      <c r="C9" s="56"/>
    </row>
    <row r="10" spans="1:3" ht="12.75">
      <c r="A10" s="66" t="s">
        <v>6</v>
      </c>
      <c r="B10" s="63" t="s">
        <v>7</v>
      </c>
      <c r="C10" s="56"/>
    </row>
    <row r="11" spans="1:3" ht="12.75">
      <c r="A11" s="66" t="s">
        <v>1111</v>
      </c>
      <c r="B11" s="63" t="s">
        <v>1112</v>
      </c>
      <c r="C11" s="56"/>
    </row>
    <row r="12" spans="1:3" ht="12.75">
      <c r="A12" s="66"/>
      <c r="B12" s="63" t="s">
        <v>1113</v>
      </c>
      <c r="C12" s="56"/>
    </row>
    <row r="13" spans="1:3" ht="12.75">
      <c r="A13" s="66" t="s">
        <v>1114</v>
      </c>
      <c r="B13" s="63" t="s">
        <v>1115</v>
      </c>
      <c r="C13" s="56"/>
    </row>
    <row r="14" spans="1:3" ht="12.75">
      <c r="A14" s="66"/>
      <c r="B14" s="63" t="s">
        <v>1116</v>
      </c>
      <c r="C14" s="56"/>
    </row>
    <row r="15" spans="1:3" ht="12.75">
      <c r="A15" s="66" t="s">
        <v>8</v>
      </c>
      <c r="B15" s="67" t="s">
        <v>1117</v>
      </c>
      <c r="C15" s="56"/>
    </row>
    <row r="16" spans="1:3" ht="12.75">
      <c r="A16" s="66" t="s">
        <v>10</v>
      </c>
      <c r="B16" s="63" t="s">
        <v>1118</v>
      </c>
      <c r="C16" s="56"/>
    </row>
  </sheetData>
  <sheetProtection/>
  <mergeCells count="1">
    <mergeCell ref="B5:B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CAO</Company>
  <Lines>1</Lines>
  <Paragraphs>1</Paragraph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admin</cp:lastModifiedBy>
  <cp:lastPrinted>2011-08-20T17:25:20Z</cp:lastPrinted>
  <dcterms:created xsi:type="dcterms:W3CDTF">2006-08-18T19:52:04Z</dcterms:created>
  <dcterms:modified xsi:type="dcterms:W3CDTF">2013-08-30T11:04:40Z</dcterms:modified>
  <cp:category/>
  <cp:version/>
  <cp:contentType/>
  <cp:contentStatus/>
</cp:coreProperties>
</file>